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tabRatio="719" activeTab="0"/>
  </bookViews>
  <sheets>
    <sheet name="Consumos EDN" sheetId="1" r:id="rId1"/>
    <sheet name="Tensiones ED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<sst xmlns="http://schemas.openxmlformats.org/spreadsheetml/2006/main" count="25" uniqueCount="22">
  <si>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</t>
  </si>
  <si>
    <t>Energía</t>
  </si>
  <si>
    <t>Mes</t>
  </si>
  <si>
    <t>(*)</t>
  </si>
  <si>
    <t>Horas Punta</t>
  </si>
  <si>
    <t>Fuera Punta</t>
  </si>
  <si>
    <t>Total</t>
  </si>
  <si>
    <t>MW</t>
  </si>
  <si>
    <t>MWh</t>
  </si>
  <si>
    <t>Consumos Históricos del Mercado Eléctrico de EDELNOR</t>
  </si>
  <si>
    <t>Tensiones Mensuales Promedio en Barras de Entrega y Medición de Edelnor (kV)</t>
  </si>
  <si>
    <t>Chavarria 
220 kV</t>
  </si>
  <si>
    <t>Santa Rosa 
220 kV</t>
  </si>
  <si>
    <t>Santa Rosa 
60 kV</t>
  </si>
  <si>
    <t>Ventanilla 
220 kV</t>
  </si>
  <si>
    <t>Paramonga 
Nueva 66 kV</t>
  </si>
  <si>
    <t>Huacho  
66 kV</t>
  </si>
  <si>
    <t>edn</t>
  </si>
  <si>
    <t>fp</t>
  </si>
  <si>
    <t>EHP</t>
  </si>
  <si>
    <t>EHFP</t>
  </si>
  <si>
    <t>Período Enero-2007 a Junio-2012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</si>
</sst>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#,##0.0"/>
    <numFmt numFmtId="174" formatCode="_ * #,##0.000_ ;_ * \-#,##0.000_ ;_ * &quot;-&quot;??_ ;_ @_ "/>
    <numFmt numFmtId="175" formatCode="_([$€]* #,##0.00_);_([$€]* \(#,##0.00\);_([$€]* &quot;-&quot;??_);_(@_)"/>
    <numFmt numFmtId="176" formatCode="_ * #,##0.0_ ;_ * \-#,##0.0_ ;_ * &quot;-&quot;??_ ;_ @_ 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S/.&quot;#,##0;&quot;S/.&quot;\-#,##0"/>
    <numFmt numFmtId="186" formatCode="&quot;S/.&quot;#,##0;[Red]&quot;S/.&quot;\-#,##0"/>
    <numFmt numFmtId="187" formatCode="&quot;S/.&quot;#,##0.00;&quot;S/.&quot;\-#,##0.00"/>
    <numFmt numFmtId="188" formatCode="&quot;S/.&quot;#,##0.00;[Red]&quot;S/.&quot;\-#,##0.00"/>
    <numFmt numFmtId="189" formatCode="_ &quot;S/.&quot;* #,##0_ ;_ &quot;S/.&quot;* \-#,##0_ ;_ &quot;S/.&quot;* &quot;-&quot;_ ;_ @_ "/>
    <numFmt numFmtId="190" formatCode="_ &quot;S/.&quot;* #,##0.00_ ;_ &quot;S/.&quot;* \-#,##0.00_ ;_ &quot;S/.&quot;* &quot;-&quot;??_ ;_ @_ "/>
    <numFmt numFmtId="191" formatCode="0.0000"/>
    <numFmt numFmtId="192" formatCode="0.0"/>
    <numFmt numFmtId="193" formatCode="0.00000"/>
    <numFmt numFmtId="194" formatCode="0.0%"/>
    <numFmt numFmtId="195" formatCode="#,##0.000"/>
    <numFmt numFmtId="196" formatCode="0.000000"/>
    <numFmt numFmtId="197" formatCode="#,##0.0000000000"/>
    <numFmt numFmtId="198" formatCode="#,##0.000000000"/>
    <numFmt numFmtId="199" formatCode="#,##0.000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CG Omeg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0">
      <alignment/>
      <protection/>
    </xf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3" xfId="0" applyBorder="1" applyAlignment="1" quotePrefix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7" fontId="0" fillId="0" borderId="31" xfId="0" applyNumberFormat="1" applyFont="1" applyBorder="1" applyAlignment="1">
      <alignment horizontal="center"/>
    </xf>
    <xf numFmtId="17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17" fontId="25" fillId="0" borderId="17" xfId="55" applyNumberFormat="1" applyFont="1" applyBorder="1" applyAlignment="1" applyProtection="1">
      <alignment horizontal="left"/>
      <protection/>
    </xf>
    <xf numFmtId="3" fontId="25" fillId="0" borderId="17" xfId="55" applyNumberFormat="1" applyFont="1" applyBorder="1" applyAlignment="1" applyProtection="1">
      <alignment horizontal="center"/>
      <protection/>
    </xf>
    <xf numFmtId="37" fontId="25" fillId="0" borderId="16" xfId="55" applyNumberFormat="1" applyFont="1" applyBorder="1" applyAlignment="1" applyProtection="1">
      <alignment horizontal="center"/>
      <protection/>
    </xf>
    <xf numFmtId="17" fontId="25" fillId="0" borderId="15" xfId="55" applyNumberFormat="1" applyFont="1" applyBorder="1" applyAlignment="1" applyProtection="1">
      <alignment horizontal="left"/>
      <protection/>
    </xf>
    <xf numFmtId="3" fontId="25" fillId="0" borderId="15" xfId="55" applyNumberFormat="1" applyFont="1" applyBorder="1" applyAlignment="1" applyProtection="1">
      <alignment horizontal="center"/>
      <protection/>
    </xf>
    <xf numFmtId="37" fontId="25" fillId="0" borderId="37" xfId="55" applyNumberFormat="1" applyFont="1" applyBorder="1" applyAlignment="1" applyProtection="1">
      <alignment horizontal="center"/>
      <protection/>
    </xf>
    <xf numFmtId="17" fontId="25" fillId="0" borderId="35" xfId="55" applyNumberFormat="1" applyFont="1" applyBorder="1" applyAlignment="1" applyProtection="1">
      <alignment horizontal="left"/>
      <protection/>
    </xf>
    <xf numFmtId="3" fontId="25" fillId="0" borderId="35" xfId="55" applyNumberFormat="1" applyFont="1" applyBorder="1" applyAlignment="1" applyProtection="1">
      <alignment horizontal="center"/>
      <protection/>
    </xf>
    <xf numFmtId="37" fontId="25" fillId="0" borderId="38" xfId="55" applyNumberFormat="1" applyFont="1" applyBorder="1" applyAlignment="1" applyProtection="1">
      <alignment horizontal="center"/>
      <protection/>
    </xf>
    <xf numFmtId="3" fontId="25" fillId="0" borderId="15" xfId="55" applyNumberFormat="1" applyFont="1" applyFill="1" applyBorder="1" applyAlignment="1" applyProtection="1">
      <alignment horizontal="center"/>
      <protection/>
    </xf>
    <xf numFmtId="37" fontId="25" fillId="0" borderId="37" xfId="55" applyNumberFormat="1" applyFont="1" applyFill="1" applyBorder="1" applyAlignment="1" applyProtection="1">
      <alignment horizontal="center"/>
      <protection/>
    </xf>
    <xf numFmtId="3" fontId="25" fillId="0" borderId="35" xfId="55" applyNumberFormat="1" applyFont="1" applyFill="1" applyBorder="1" applyAlignment="1" applyProtection="1">
      <alignment horizontal="center"/>
      <protection/>
    </xf>
    <xf numFmtId="37" fontId="25" fillId="0" borderId="38" xfId="55" applyNumberFormat="1" applyFont="1" applyFill="1" applyBorder="1" applyAlignment="1" applyProtection="1">
      <alignment horizontal="center"/>
      <protection/>
    </xf>
    <xf numFmtId="3" fontId="25" fillId="0" borderId="17" xfId="55" applyNumberFormat="1" applyFont="1" applyFill="1" applyBorder="1" applyAlignment="1" applyProtection="1">
      <alignment horizontal="center"/>
      <protection/>
    </xf>
    <xf numFmtId="37" fontId="25" fillId="0" borderId="16" xfId="55" applyNumberFormat="1" applyFont="1" applyFill="1" applyBorder="1" applyAlignment="1" applyProtection="1">
      <alignment horizontal="center"/>
      <protection/>
    </xf>
    <xf numFmtId="3" fontId="25" fillId="24" borderId="15" xfId="55" applyNumberFormat="1" applyFont="1" applyFill="1" applyBorder="1" applyAlignment="1" applyProtection="1">
      <alignment horizontal="center"/>
      <protection/>
    </xf>
    <xf numFmtId="37" fontId="25" fillId="24" borderId="37" xfId="5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99" fontId="0" fillId="0" borderId="34" xfId="0" applyNumberForma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R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34"/>
  <sheetViews>
    <sheetView showGridLines="0" tabSelected="1" zoomScalePageLayoutView="0" workbookViewId="0" topLeftCell="A1">
      <selection activeCell="L9" sqref="L9"/>
    </sheetView>
  </sheetViews>
  <sheetFormatPr defaultColWidth="11.421875" defaultRowHeight="12.75"/>
  <cols>
    <col min="2" max="6" width="12.00390625" style="0" customWidth="1"/>
  </cols>
  <sheetData>
    <row r="2" spans="2:6" ht="15.75">
      <c r="B2" s="1" t="s">
        <v>9</v>
      </c>
      <c r="C2" s="2"/>
      <c r="D2" s="2"/>
      <c r="E2" s="2"/>
      <c r="F2" s="2"/>
    </row>
    <row r="3" spans="2:6" ht="15.75">
      <c r="B3" s="1" t="s">
        <v>21</v>
      </c>
      <c r="C3" s="2"/>
      <c r="D3" s="2"/>
      <c r="E3" s="2"/>
      <c r="F3" s="2"/>
    </row>
    <row r="4" spans="3:5" ht="13.5" thickBot="1">
      <c r="C4" s="3"/>
      <c r="D4" s="3"/>
      <c r="E4" s="3"/>
    </row>
    <row r="5" spans="2:6" ht="12.75">
      <c r="B5" s="4"/>
      <c r="C5" s="5" t="s">
        <v>0</v>
      </c>
      <c r="D5" s="6" t="s">
        <v>1</v>
      </c>
      <c r="E5" s="7"/>
      <c r="F5" s="8"/>
    </row>
    <row r="6" spans="2:6" ht="12.75">
      <c r="B6" s="9" t="s">
        <v>2</v>
      </c>
      <c r="C6" s="10" t="s">
        <v>3</v>
      </c>
      <c r="D6" s="11" t="s">
        <v>4</v>
      </c>
      <c r="E6" s="12" t="s">
        <v>5</v>
      </c>
      <c r="F6" s="13" t="s">
        <v>6</v>
      </c>
    </row>
    <row r="7" spans="2:12" ht="13.5" thickBot="1">
      <c r="B7" s="14"/>
      <c r="C7" s="15" t="s">
        <v>7</v>
      </c>
      <c r="D7" s="16" t="s">
        <v>8</v>
      </c>
      <c r="E7" s="15" t="s">
        <v>8</v>
      </c>
      <c r="F7" s="17" t="s">
        <v>8</v>
      </c>
      <c r="H7" s="49"/>
      <c r="I7" s="47" t="s">
        <v>19</v>
      </c>
      <c r="J7" s="12" t="s">
        <v>20</v>
      </c>
      <c r="K7" s="47" t="s">
        <v>6</v>
      </c>
      <c r="L7" s="12" t="s">
        <v>18</v>
      </c>
    </row>
    <row r="8" spans="8:12" ht="13.5" thickBot="1">
      <c r="H8" s="50"/>
      <c r="I8" s="51"/>
      <c r="J8" s="52"/>
      <c r="K8" s="51"/>
      <c r="L8" s="52"/>
    </row>
    <row r="9" spans="2:12" ht="12.75">
      <c r="B9" s="18">
        <v>39083</v>
      </c>
      <c r="C9" s="19">
        <v>723.7490969272937</v>
      </c>
      <c r="D9" s="20">
        <v>84460.15512097528</v>
      </c>
      <c r="E9" s="21">
        <v>281622.40342556447</v>
      </c>
      <c r="F9" s="22">
        <f>+D9+E9</f>
        <v>366082.55854653975</v>
      </c>
      <c r="H9" s="48" t="s">
        <v>17</v>
      </c>
      <c r="I9" s="71">
        <f>+SUM(D63:D74)</f>
        <v>1312438.3186019394</v>
      </c>
      <c r="J9" s="71">
        <f>+SUM(E63:E74)</f>
        <v>4505027.90060755</v>
      </c>
      <c r="K9" s="71">
        <f>+I9+J9</f>
        <v>5817466.2192094885</v>
      </c>
      <c r="L9" s="72">
        <f>+ROUND(I9/(I9+J9),3)</f>
        <v>0.226</v>
      </c>
    </row>
    <row r="10" spans="2:6" ht="12.75">
      <c r="B10" s="23">
        <v>39114</v>
      </c>
      <c r="C10" s="24">
        <v>729.177165266136</v>
      </c>
      <c r="D10" s="25">
        <v>78902.2471175365</v>
      </c>
      <c r="E10" s="26">
        <v>261563.89373140733</v>
      </c>
      <c r="F10" s="27">
        <f aca="true" t="shared" si="0" ref="F10:F73">+D10+E10</f>
        <v>340466.14084894385</v>
      </c>
    </row>
    <row r="11" spans="2:6" ht="12.75">
      <c r="B11" s="23">
        <v>39142</v>
      </c>
      <c r="C11" s="24">
        <v>741.2862772835676</v>
      </c>
      <c r="D11" s="25">
        <v>90832.76898876444</v>
      </c>
      <c r="E11" s="26">
        <v>290053.4242689127</v>
      </c>
      <c r="F11" s="27">
        <f t="shared" si="0"/>
        <v>380886.19325767714</v>
      </c>
    </row>
    <row r="12" spans="2:8" ht="12.75">
      <c r="B12" s="23">
        <v>39173</v>
      </c>
      <c r="C12" s="24">
        <v>742.7444452240593</v>
      </c>
      <c r="D12" s="25">
        <v>76201.30882021715</v>
      </c>
      <c r="E12" s="26">
        <v>275680.8294828296</v>
      </c>
      <c r="F12" s="27">
        <f t="shared" si="0"/>
        <v>351882.13830304676</v>
      </c>
      <c r="H12" s="70"/>
    </row>
    <row r="13" spans="2:6" ht="12.75">
      <c r="B13" s="23">
        <v>39203</v>
      </c>
      <c r="C13" s="24">
        <v>727.504022868895</v>
      </c>
      <c r="D13" s="25">
        <v>85493.9662862238</v>
      </c>
      <c r="E13" s="26">
        <v>273403.6808664241</v>
      </c>
      <c r="F13" s="27">
        <f t="shared" si="0"/>
        <v>358897.6471526479</v>
      </c>
    </row>
    <row r="14" spans="2:6" ht="12.75">
      <c r="B14" s="23">
        <v>39234</v>
      </c>
      <c r="C14" s="24">
        <v>722.8913564588216</v>
      </c>
      <c r="D14" s="25">
        <v>83490.13982647203</v>
      </c>
      <c r="E14" s="26">
        <v>277963.1137580062</v>
      </c>
      <c r="F14" s="27">
        <f t="shared" si="0"/>
        <v>361453.2535844782</v>
      </c>
    </row>
    <row r="15" spans="2:6" ht="12.75">
      <c r="B15" s="23">
        <v>39264</v>
      </c>
      <c r="C15" s="24">
        <v>724.7012164116599</v>
      </c>
      <c r="D15" s="25">
        <v>82382.30575459643</v>
      </c>
      <c r="E15" s="26">
        <v>277616.23440553853</v>
      </c>
      <c r="F15" s="27">
        <f t="shared" si="0"/>
        <v>359998.54016013496</v>
      </c>
    </row>
    <row r="16" spans="2:6" ht="12.75">
      <c r="B16" s="23">
        <v>39295</v>
      </c>
      <c r="C16" s="24">
        <v>719.3753129167554</v>
      </c>
      <c r="D16" s="25">
        <v>84232.12067023845</v>
      </c>
      <c r="E16" s="26">
        <v>278742.59616112674</v>
      </c>
      <c r="F16" s="27">
        <f t="shared" si="0"/>
        <v>362974.7168313652</v>
      </c>
    </row>
    <row r="17" spans="2:6" ht="12.75">
      <c r="B17" s="23">
        <v>39326</v>
      </c>
      <c r="C17" s="24">
        <v>726.1175006190394</v>
      </c>
      <c r="D17" s="25">
        <v>82184.95145840613</v>
      </c>
      <c r="E17" s="26">
        <v>267863.5975011454</v>
      </c>
      <c r="F17" s="27">
        <f t="shared" si="0"/>
        <v>350048.5489595515</v>
      </c>
    </row>
    <row r="18" spans="2:6" ht="12.75">
      <c r="B18" s="23">
        <v>39356</v>
      </c>
      <c r="C18" s="24">
        <v>729.365322119487</v>
      </c>
      <c r="D18" s="25">
        <v>86855.80631786505</v>
      </c>
      <c r="E18" s="26">
        <v>277380.888840048</v>
      </c>
      <c r="F18" s="27">
        <f t="shared" si="0"/>
        <v>364236.695157913</v>
      </c>
    </row>
    <row r="19" spans="2:6" ht="12.75">
      <c r="B19" s="23">
        <v>39387</v>
      </c>
      <c r="C19" s="24">
        <v>757.8871633860189</v>
      </c>
      <c r="D19" s="25">
        <v>84682.81482212721</v>
      </c>
      <c r="E19" s="26">
        <v>276426.66518735123</v>
      </c>
      <c r="F19" s="27">
        <f t="shared" si="0"/>
        <v>361109.48000947846</v>
      </c>
    </row>
    <row r="20" spans="2:6" ht="13.5" thickBot="1">
      <c r="B20" s="28">
        <v>39417</v>
      </c>
      <c r="C20" s="29">
        <v>763.5341111025169</v>
      </c>
      <c r="D20" s="30">
        <v>81724.73051343886</v>
      </c>
      <c r="E20" s="31">
        <v>291096.82063600846</v>
      </c>
      <c r="F20" s="32">
        <f t="shared" si="0"/>
        <v>372821.55114944733</v>
      </c>
    </row>
    <row r="21" spans="2:6" ht="12.75">
      <c r="B21" s="18">
        <v>39448</v>
      </c>
      <c r="C21" s="19">
        <v>786.6270846215308</v>
      </c>
      <c r="D21" s="20">
        <v>91514.2611945861</v>
      </c>
      <c r="E21" s="21">
        <v>303720.8438765535</v>
      </c>
      <c r="F21" s="22">
        <f t="shared" si="0"/>
        <v>395235.10507113964</v>
      </c>
    </row>
    <row r="22" spans="2:6" ht="12.75">
      <c r="B22" s="23">
        <v>39479</v>
      </c>
      <c r="C22" s="24">
        <v>792.1888614146377</v>
      </c>
      <c r="D22" s="25">
        <v>89778.86749892133</v>
      </c>
      <c r="E22" s="26">
        <v>296812.24398836005</v>
      </c>
      <c r="F22" s="27">
        <f t="shared" si="0"/>
        <v>386591.1114872814</v>
      </c>
    </row>
    <row r="23" spans="2:6" ht="12.75">
      <c r="B23" s="23">
        <v>39508</v>
      </c>
      <c r="C23" s="24">
        <v>807.9505121714496</v>
      </c>
      <c r="D23" s="25">
        <v>86823.92448909843</v>
      </c>
      <c r="E23" s="26">
        <v>321058.36703035893</v>
      </c>
      <c r="F23" s="27">
        <f t="shared" si="0"/>
        <v>407882.29151945736</v>
      </c>
    </row>
    <row r="24" spans="2:6" ht="12.75">
      <c r="B24" s="23">
        <v>39539</v>
      </c>
      <c r="C24" s="24">
        <v>809.2720594072499</v>
      </c>
      <c r="D24" s="25">
        <v>95406.55692955281</v>
      </c>
      <c r="E24" s="26">
        <v>302068.64105434995</v>
      </c>
      <c r="F24" s="27">
        <f t="shared" si="0"/>
        <v>397475.19798390276</v>
      </c>
    </row>
    <row r="25" spans="2:6" ht="12.75">
      <c r="B25" s="23">
        <v>39569</v>
      </c>
      <c r="C25" s="24">
        <v>764.0216391888484</v>
      </c>
      <c r="D25" s="25">
        <v>89139.2094188987</v>
      </c>
      <c r="E25" s="26">
        <v>286210.81716942345</v>
      </c>
      <c r="F25" s="27">
        <f t="shared" si="0"/>
        <v>375350.0265883221</v>
      </c>
    </row>
    <row r="26" spans="2:6" ht="12.75">
      <c r="B26" s="23">
        <v>39600</v>
      </c>
      <c r="C26" s="24">
        <v>774.1802301913642</v>
      </c>
      <c r="D26" s="25">
        <v>90257.91559031334</v>
      </c>
      <c r="E26" s="26">
        <v>299632.2794775563</v>
      </c>
      <c r="F26" s="27">
        <f t="shared" si="0"/>
        <v>389890.1950678696</v>
      </c>
    </row>
    <row r="27" spans="2:6" ht="12.75">
      <c r="B27" s="23">
        <v>39630</v>
      </c>
      <c r="C27" s="24">
        <v>781.6143670371561</v>
      </c>
      <c r="D27" s="25">
        <v>89164.25230334347</v>
      </c>
      <c r="E27" s="26">
        <v>303809.29361176206</v>
      </c>
      <c r="F27" s="27">
        <f t="shared" si="0"/>
        <v>392973.5459151055</v>
      </c>
    </row>
    <row r="28" spans="2:6" ht="12.75">
      <c r="B28" s="23">
        <v>39661</v>
      </c>
      <c r="C28" s="24">
        <v>778.1626992444926</v>
      </c>
      <c r="D28" s="25">
        <v>88053.67953567827</v>
      </c>
      <c r="E28" s="26">
        <v>305983.5155245992</v>
      </c>
      <c r="F28" s="27">
        <f t="shared" si="0"/>
        <v>394037.1950602775</v>
      </c>
    </row>
    <row r="29" spans="2:6" ht="12.75">
      <c r="B29" s="23">
        <v>39692</v>
      </c>
      <c r="C29" s="24">
        <v>786.4154960380298</v>
      </c>
      <c r="D29" s="25">
        <v>93422.61675655565</v>
      </c>
      <c r="E29" s="26">
        <v>293210.85660167347</v>
      </c>
      <c r="F29" s="27">
        <f t="shared" si="0"/>
        <v>386633.47335822915</v>
      </c>
    </row>
    <row r="30" spans="2:6" ht="12.75">
      <c r="B30" s="23">
        <v>39722</v>
      </c>
      <c r="C30" s="24">
        <v>784.5457485672149</v>
      </c>
      <c r="D30" s="25">
        <v>93707.49570386468</v>
      </c>
      <c r="E30" s="26">
        <v>307214.32413673727</v>
      </c>
      <c r="F30" s="27">
        <f t="shared" si="0"/>
        <v>400921.81984060194</v>
      </c>
    </row>
    <row r="31" spans="2:6" ht="12.75">
      <c r="B31" s="23">
        <v>39753</v>
      </c>
      <c r="C31" s="24">
        <v>809.4582102027713</v>
      </c>
      <c r="D31" s="25">
        <v>87082.0510048907</v>
      </c>
      <c r="E31" s="26">
        <v>303172.26149624406</v>
      </c>
      <c r="F31" s="27">
        <f t="shared" si="0"/>
        <v>390254.31250113476</v>
      </c>
    </row>
    <row r="32" spans="2:6" ht="13.5" thickBot="1">
      <c r="B32" s="28">
        <v>39783</v>
      </c>
      <c r="C32" s="29">
        <v>830.4226147392803</v>
      </c>
      <c r="D32" s="30">
        <v>91171.94788531188</v>
      </c>
      <c r="E32" s="31">
        <v>312103.87777583767</v>
      </c>
      <c r="F32" s="32">
        <f t="shared" si="0"/>
        <v>403275.8256611496</v>
      </c>
    </row>
    <row r="33" spans="2:6" ht="12.75">
      <c r="B33" s="18">
        <v>39814</v>
      </c>
      <c r="C33" s="19">
        <v>817.3647984289366</v>
      </c>
      <c r="D33" s="20">
        <v>94406.72459903115</v>
      </c>
      <c r="E33" s="21">
        <v>316578.7359350041</v>
      </c>
      <c r="F33" s="22">
        <f t="shared" si="0"/>
        <v>410985.4605340352</v>
      </c>
    </row>
    <row r="34" spans="2:6" ht="12.75">
      <c r="B34" s="23">
        <v>39845</v>
      </c>
      <c r="C34" s="24">
        <v>817.8115748161664</v>
      </c>
      <c r="D34" s="25">
        <v>88447.46736852505</v>
      </c>
      <c r="E34" s="26">
        <v>294509.6614042549</v>
      </c>
      <c r="F34" s="27">
        <f t="shared" si="0"/>
        <v>382957.12877277995</v>
      </c>
    </row>
    <row r="35" spans="2:6" ht="12.75">
      <c r="B35" s="23">
        <v>39873</v>
      </c>
      <c r="C35" s="24">
        <v>831.6712526727808</v>
      </c>
      <c r="D35" s="25">
        <v>97139.51564484784</v>
      </c>
      <c r="E35" s="26">
        <v>327136.1178657312</v>
      </c>
      <c r="F35" s="27">
        <f t="shared" si="0"/>
        <v>424275.633510579</v>
      </c>
    </row>
    <row r="36" spans="2:6" ht="12.75">
      <c r="B36" s="23">
        <v>39904</v>
      </c>
      <c r="C36" s="24">
        <v>829.6763435755753</v>
      </c>
      <c r="D36" s="25">
        <v>89343.97270914791</v>
      </c>
      <c r="E36" s="26">
        <v>310228.1820955106</v>
      </c>
      <c r="F36" s="27">
        <f t="shared" si="0"/>
        <v>399572.1548046585</v>
      </c>
    </row>
    <row r="37" spans="2:6" ht="12.75">
      <c r="B37" s="23">
        <v>39934</v>
      </c>
      <c r="C37" s="24">
        <v>817.2781971998978</v>
      </c>
      <c r="D37" s="25">
        <v>91111.96944949833</v>
      </c>
      <c r="E37" s="26">
        <v>312020.0768289498</v>
      </c>
      <c r="F37" s="27">
        <f t="shared" si="0"/>
        <v>403132.04627844814</v>
      </c>
    </row>
    <row r="38" spans="2:6" ht="12.75">
      <c r="B38" s="23">
        <v>39965</v>
      </c>
      <c r="C38" s="24">
        <v>793.2961492501009</v>
      </c>
      <c r="D38" s="25">
        <v>90964.59902340488</v>
      </c>
      <c r="E38" s="26">
        <v>298765.59676128445</v>
      </c>
      <c r="F38" s="27">
        <f t="shared" si="0"/>
        <v>389730.19578468933</v>
      </c>
    </row>
    <row r="39" spans="2:6" ht="12.75">
      <c r="B39" s="23">
        <v>39995</v>
      </c>
      <c r="C39" s="24">
        <v>802.7472935286474</v>
      </c>
      <c r="D39" s="25">
        <v>90286.15461231917</v>
      </c>
      <c r="E39" s="26">
        <v>309581.42248866474</v>
      </c>
      <c r="F39" s="27">
        <f t="shared" si="0"/>
        <v>399867.57710098394</v>
      </c>
    </row>
    <row r="40" spans="2:6" ht="12.75">
      <c r="B40" s="23">
        <v>40026</v>
      </c>
      <c r="C40" s="24">
        <v>801.1167735415619</v>
      </c>
      <c r="D40" s="25">
        <v>94446.70922961694</v>
      </c>
      <c r="E40" s="26">
        <v>309897.64088109205</v>
      </c>
      <c r="F40" s="27">
        <f t="shared" si="0"/>
        <v>404344.35011070897</v>
      </c>
    </row>
    <row r="41" spans="2:6" ht="12.75">
      <c r="B41" s="23">
        <v>40057</v>
      </c>
      <c r="C41" s="24">
        <v>806.7060392463401</v>
      </c>
      <c r="D41" s="25">
        <v>95765.74376955834</v>
      </c>
      <c r="E41" s="26">
        <v>302605.4928776768</v>
      </c>
      <c r="F41" s="27">
        <f t="shared" si="0"/>
        <v>398371.2366472351</v>
      </c>
    </row>
    <row r="42" spans="2:6" ht="12.75">
      <c r="B42" s="23">
        <v>40087</v>
      </c>
      <c r="C42" s="24">
        <v>810.6565996843036</v>
      </c>
      <c r="D42" s="25">
        <v>96013.711832669</v>
      </c>
      <c r="E42" s="26">
        <v>316504.55313958</v>
      </c>
      <c r="F42" s="27">
        <f t="shared" si="0"/>
        <v>412518.264972249</v>
      </c>
    </row>
    <row r="43" spans="2:6" ht="12.75">
      <c r="B43" s="23">
        <v>40118</v>
      </c>
      <c r="C43" s="24">
        <v>841.7672468465208</v>
      </c>
      <c r="D43" s="25">
        <v>95245.12228818417</v>
      </c>
      <c r="E43" s="26">
        <v>317261.67686331045</v>
      </c>
      <c r="F43" s="27">
        <f t="shared" si="0"/>
        <v>412506.79915149463</v>
      </c>
    </row>
    <row r="44" spans="2:6" ht="13.5" thickBot="1">
      <c r="B44" s="28">
        <v>40148</v>
      </c>
      <c r="C44" s="29">
        <v>851.2364551442736</v>
      </c>
      <c r="D44" s="30">
        <v>95699.09027983583</v>
      </c>
      <c r="E44" s="31">
        <v>329430.01510958053</v>
      </c>
      <c r="F44" s="32">
        <f t="shared" si="0"/>
        <v>425129.10538941633</v>
      </c>
    </row>
    <row r="45" spans="2:6" ht="12.75">
      <c r="B45" s="18">
        <v>40179</v>
      </c>
      <c r="C45" s="19">
        <v>859.3327900564316</v>
      </c>
      <c r="D45" s="20">
        <v>95359.47922736198</v>
      </c>
      <c r="E45" s="21">
        <v>336120.85606932663</v>
      </c>
      <c r="F45" s="22">
        <f t="shared" si="0"/>
        <v>431480.3352966886</v>
      </c>
    </row>
    <row r="46" spans="2:6" ht="12.75">
      <c r="B46" s="23">
        <v>40210</v>
      </c>
      <c r="C46" s="24">
        <v>875.7904141241023</v>
      </c>
      <c r="D46" s="25">
        <v>93950.90759910677</v>
      </c>
      <c r="E46" s="26">
        <v>317583.04776607535</v>
      </c>
      <c r="F46" s="27">
        <f t="shared" si="0"/>
        <v>411533.95536518213</v>
      </c>
    </row>
    <row r="47" spans="2:6" ht="12.75">
      <c r="B47" s="23">
        <v>40238</v>
      </c>
      <c r="C47" s="24">
        <v>889.2626012697384</v>
      </c>
      <c r="D47" s="25">
        <v>107391.40355028865</v>
      </c>
      <c r="E47" s="26">
        <v>350576.38699129905</v>
      </c>
      <c r="F47" s="27">
        <f t="shared" si="0"/>
        <v>457967.7905415877</v>
      </c>
    </row>
    <row r="48" spans="2:6" ht="12.75">
      <c r="B48" s="23">
        <v>40269</v>
      </c>
      <c r="C48" s="24">
        <v>882.8886000307568</v>
      </c>
      <c r="D48" s="25">
        <v>94914.88186183103</v>
      </c>
      <c r="E48" s="26">
        <v>333110.76694441435</v>
      </c>
      <c r="F48" s="27">
        <f t="shared" si="0"/>
        <v>428025.6488062454</v>
      </c>
    </row>
    <row r="49" spans="2:6" ht="12.75">
      <c r="B49" s="23">
        <v>40299</v>
      </c>
      <c r="C49" s="24">
        <v>859.1990061603556</v>
      </c>
      <c r="D49" s="25">
        <v>97667.71535634134</v>
      </c>
      <c r="E49" s="26">
        <v>337079.2209793323</v>
      </c>
      <c r="F49" s="27">
        <f t="shared" si="0"/>
        <v>434746.9363356736</v>
      </c>
    </row>
    <row r="50" spans="2:6" ht="12.75">
      <c r="B50" s="23">
        <v>40330</v>
      </c>
      <c r="C50" s="24">
        <v>852.4875698497677</v>
      </c>
      <c r="D50" s="25">
        <v>97337.83439979657</v>
      </c>
      <c r="E50" s="26">
        <v>326163.64606536325</v>
      </c>
      <c r="F50" s="27">
        <f t="shared" si="0"/>
        <v>423501.4804651598</v>
      </c>
    </row>
    <row r="51" spans="2:6" ht="12.75">
      <c r="B51" s="23">
        <v>40360</v>
      </c>
      <c r="C51" s="24">
        <v>844.160353387278</v>
      </c>
      <c r="D51" s="25">
        <v>95728.49504141879</v>
      </c>
      <c r="E51" s="26">
        <v>330985.99578271643</v>
      </c>
      <c r="F51" s="27">
        <f t="shared" si="0"/>
        <v>426714.49082413525</v>
      </c>
    </row>
    <row r="52" spans="2:6" ht="12.75">
      <c r="B52" s="23">
        <v>40391</v>
      </c>
      <c r="C52" s="24">
        <v>850.1527445638602</v>
      </c>
      <c r="D52" s="25">
        <v>97077.7327947905</v>
      </c>
      <c r="E52" s="26">
        <v>334663.6082326772</v>
      </c>
      <c r="F52" s="27">
        <f t="shared" si="0"/>
        <v>431741.34102746774</v>
      </c>
    </row>
    <row r="53" spans="2:6" ht="12.75">
      <c r="B53" s="23">
        <v>40422</v>
      </c>
      <c r="C53" s="24">
        <v>864.3184124421321</v>
      </c>
      <c r="D53" s="25">
        <v>102194.85458426758</v>
      </c>
      <c r="E53" s="26">
        <v>325393.1657757161</v>
      </c>
      <c r="F53" s="27">
        <f t="shared" si="0"/>
        <v>427588.02035998367</v>
      </c>
    </row>
    <row r="54" spans="2:6" ht="12.75">
      <c r="B54" s="23">
        <v>40452</v>
      </c>
      <c r="C54" s="24">
        <v>865.3656605559574</v>
      </c>
      <c r="D54" s="25">
        <v>98663.1464547484</v>
      </c>
      <c r="E54" s="26">
        <v>342796.6990282668</v>
      </c>
      <c r="F54" s="27">
        <f t="shared" si="0"/>
        <v>441459.84548301523</v>
      </c>
    </row>
    <row r="55" spans="2:6" ht="12.75">
      <c r="B55" s="23">
        <v>40483</v>
      </c>
      <c r="C55" s="24">
        <v>900.9737696038023</v>
      </c>
      <c r="D55" s="25">
        <v>100985.73763228122</v>
      </c>
      <c r="E55" s="26">
        <v>340124.71471890365</v>
      </c>
      <c r="F55" s="27">
        <f t="shared" si="0"/>
        <v>441110.45235118485</v>
      </c>
    </row>
    <row r="56" spans="2:6" ht="13.5" thickBot="1">
      <c r="B56" s="28">
        <v>40513</v>
      </c>
      <c r="C56" s="29">
        <v>899.2069870651661</v>
      </c>
      <c r="D56" s="30">
        <v>101809.89880990518</v>
      </c>
      <c r="E56" s="31">
        <v>356619.8424825774</v>
      </c>
      <c r="F56" s="32">
        <f t="shared" si="0"/>
        <v>458429.7412924826</v>
      </c>
    </row>
    <row r="57" spans="2:6" ht="12.75">
      <c r="B57" s="18">
        <v>40544</v>
      </c>
      <c r="C57" s="19">
        <v>910.0616133718767</v>
      </c>
      <c r="D57" s="20">
        <v>102509.09931102322</v>
      </c>
      <c r="E57" s="21">
        <v>365400.6121805216</v>
      </c>
      <c r="F57" s="22">
        <f t="shared" si="0"/>
        <v>467909.71149154485</v>
      </c>
    </row>
    <row r="58" spans="2:6" ht="12.75">
      <c r="B58" s="23">
        <v>40575</v>
      </c>
      <c r="C58" s="24">
        <v>924.7973564584294</v>
      </c>
      <c r="D58" s="25">
        <v>101177.37405856045</v>
      </c>
      <c r="E58" s="26">
        <v>343943.5390570296</v>
      </c>
      <c r="F58" s="27">
        <f t="shared" si="0"/>
        <v>445120.91311559005</v>
      </c>
    </row>
    <row r="59" spans="2:6" ht="12.75">
      <c r="B59" s="23">
        <v>40603</v>
      </c>
      <c r="C59" s="24">
        <v>943.4768050871598</v>
      </c>
      <c r="D59" s="25">
        <v>114336.76198575842</v>
      </c>
      <c r="E59" s="26">
        <v>375968.07403679355</v>
      </c>
      <c r="F59" s="27">
        <f t="shared" si="0"/>
        <v>490304.836022552</v>
      </c>
    </row>
    <row r="60" spans="2:6" ht="12.75">
      <c r="B60" s="23">
        <v>40634</v>
      </c>
      <c r="C60" s="24">
        <v>929.1299229301117</v>
      </c>
      <c r="D60" s="25">
        <v>101453.69773347698</v>
      </c>
      <c r="E60" s="26">
        <v>360905.49661080725</v>
      </c>
      <c r="F60" s="27">
        <f t="shared" si="0"/>
        <v>462359.19434428425</v>
      </c>
    </row>
    <row r="61" spans="2:6" ht="12.75">
      <c r="B61" s="23">
        <v>40664</v>
      </c>
      <c r="C61" s="24">
        <v>922.0756167952409</v>
      </c>
      <c r="D61" s="25">
        <v>109507.79944644595</v>
      </c>
      <c r="E61" s="26">
        <v>366662.6516530251</v>
      </c>
      <c r="F61" s="27">
        <f t="shared" si="0"/>
        <v>476170.4510994711</v>
      </c>
    </row>
    <row r="62" spans="2:6" ht="12.75">
      <c r="B62" s="23">
        <v>40695</v>
      </c>
      <c r="C62" s="24">
        <v>910.7632989084261</v>
      </c>
      <c r="D62" s="25">
        <v>104987.26942068734</v>
      </c>
      <c r="E62" s="26">
        <v>354814.52495889587</v>
      </c>
      <c r="F62" s="27">
        <f t="shared" si="0"/>
        <v>459801.7943795832</v>
      </c>
    </row>
    <row r="63" spans="2:6" ht="12.75">
      <c r="B63" s="23">
        <v>40725</v>
      </c>
      <c r="C63" s="24">
        <v>903.1997277138461</v>
      </c>
      <c r="D63" s="25">
        <v>99134.05907083125</v>
      </c>
      <c r="E63" s="26">
        <v>362970.52636882046</v>
      </c>
      <c r="F63" s="27">
        <f t="shared" si="0"/>
        <v>462104.58543965174</v>
      </c>
    </row>
    <row r="64" spans="2:6" ht="12.75">
      <c r="B64" s="23">
        <v>40756</v>
      </c>
      <c r="C64" s="24">
        <v>903.4875550197221</v>
      </c>
      <c r="D64" s="25">
        <v>107810.0480683922</v>
      </c>
      <c r="E64" s="26">
        <v>362865.596330836</v>
      </c>
      <c r="F64" s="27">
        <f t="shared" si="0"/>
        <v>470675.6443992282</v>
      </c>
    </row>
    <row r="65" spans="2:6" ht="12.75">
      <c r="B65" s="23">
        <v>40787</v>
      </c>
      <c r="C65" s="24">
        <v>915.0763174649724</v>
      </c>
      <c r="D65" s="25">
        <v>108739.74841999711</v>
      </c>
      <c r="E65" s="26">
        <v>350679.7969689095</v>
      </c>
      <c r="F65" s="27">
        <f t="shared" si="0"/>
        <v>459419.5453889066</v>
      </c>
    </row>
    <row r="66" spans="2:6" ht="12.75">
      <c r="B66" s="23">
        <v>40817</v>
      </c>
      <c r="C66" s="24">
        <v>921.5872819853842</v>
      </c>
      <c r="D66" s="25">
        <v>104899.8826958155</v>
      </c>
      <c r="E66" s="26">
        <v>367833.28387387394</v>
      </c>
      <c r="F66" s="27">
        <f t="shared" si="0"/>
        <v>472733.1665696894</v>
      </c>
    </row>
    <row r="67" spans="2:6" ht="12.75">
      <c r="B67" s="23">
        <v>40848</v>
      </c>
      <c r="C67" s="24">
        <v>951.6559727135666</v>
      </c>
      <c r="D67" s="25">
        <v>107588.10877236973</v>
      </c>
      <c r="E67" s="26">
        <v>364753.7715266042</v>
      </c>
      <c r="F67" s="27">
        <f t="shared" si="0"/>
        <v>472341.88029897393</v>
      </c>
    </row>
    <row r="68" spans="2:6" ht="13.5" thickBot="1">
      <c r="B68" s="28">
        <v>40878</v>
      </c>
      <c r="C68" s="29">
        <v>962.669409668562</v>
      </c>
      <c r="D68" s="30">
        <v>112488.88732540415</v>
      </c>
      <c r="E68" s="31">
        <v>381026.3992349566</v>
      </c>
      <c r="F68" s="32">
        <f t="shared" si="0"/>
        <v>493515.28656036075</v>
      </c>
    </row>
    <row r="69" spans="2:6" ht="12.75">
      <c r="B69" s="23">
        <v>40909</v>
      </c>
      <c r="C69" s="24">
        <v>959.996780934304</v>
      </c>
      <c r="D69" s="25">
        <v>112255.98059278459</v>
      </c>
      <c r="E69" s="26">
        <v>388277.20516956266</v>
      </c>
      <c r="F69" s="27">
        <f t="shared" si="0"/>
        <v>500533.18576234725</v>
      </c>
    </row>
    <row r="70" spans="2:6" ht="12.75">
      <c r="B70" s="23">
        <v>40940</v>
      </c>
      <c r="C70" s="24">
        <v>971.000907507757</v>
      </c>
      <c r="D70" s="25">
        <v>110137.42745652271</v>
      </c>
      <c r="E70" s="26">
        <v>375485.1309143607</v>
      </c>
      <c r="F70" s="27">
        <f t="shared" si="0"/>
        <v>485622.5583708834</v>
      </c>
    </row>
    <row r="71" spans="2:6" ht="12.75">
      <c r="B71" s="23">
        <v>40969</v>
      </c>
      <c r="C71" s="24">
        <v>990.0491471139671</v>
      </c>
      <c r="D71" s="25">
        <v>121377.58949169485</v>
      </c>
      <c r="E71" s="26">
        <v>403584.2635746816</v>
      </c>
      <c r="F71" s="27">
        <f t="shared" si="0"/>
        <v>524961.8530663764</v>
      </c>
    </row>
    <row r="72" spans="2:6" ht="12.75">
      <c r="B72" s="23">
        <v>41000</v>
      </c>
      <c r="C72" s="24">
        <v>996.8520712754233</v>
      </c>
      <c r="D72" s="25">
        <v>102456.2302813686</v>
      </c>
      <c r="E72" s="26">
        <v>384473.6750115294</v>
      </c>
      <c r="F72" s="27">
        <f t="shared" si="0"/>
        <v>486929.905292898</v>
      </c>
    </row>
    <row r="73" spans="2:6" ht="12.75">
      <c r="B73" s="23">
        <v>41030</v>
      </c>
      <c r="C73" s="24">
        <v>978.1015422903663</v>
      </c>
      <c r="D73" s="25">
        <v>115744.58943013789</v>
      </c>
      <c r="E73" s="26">
        <v>389210.6970522882</v>
      </c>
      <c r="F73" s="27">
        <f t="shared" si="0"/>
        <v>504955.2864824261</v>
      </c>
    </row>
    <row r="74" spans="2:6" ht="13.5" thickBot="1">
      <c r="B74" s="28">
        <v>41061</v>
      </c>
      <c r="C74" s="29">
        <v>962.7681425145273</v>
      </c>
      <c r="D74" s="30">
        <v>109805.76699662072</v>
      </c>
      <c r="E74" s="31">
        <v>373867.5545811261</v>
      </c>
      <c r="F74" s="32">
        <f>+D74+E74</f>
        <v>483673.32157774677</v>
      </c>
    </row>
    <row r="75" spans="2:3" ht="12.75">
      <c r="B75" s="35"/>
      <c r="C75" s="34"/>
    </row>
    <row r="76" ht="12.75">
      <c r="B76" s="35"/>
    </row>
    <row r="77" spans="2:3" ht="12.75">
      <c r="B77" s="35"/>
      <c r="C77" s="34"/>
    </row>
    <row r="78" spans="2:3" ht="12.75">
      <c r="B78" s="35"/>
      <c r="C78" s="34"/>
    </row>
    <row r="79" spans="2:3" ht="12.75">
      <c r="B79" s="35"/>
      <c r="C79" s="34"/>
    </row>
    <row r="80" ht="12.75">
      <c r="B80" s="35"/>
    </row>
    <row r="81" spans="2:3" ht="12.75">
      <c r="B81" s="35"/>
      <c r="C81" s="34"/>
    </row>
    <row r="82" spans="2:3" ht="12.75">
      <c r="B82" s="35"/>
      <c r="C82" s="34"/>
    </row>
    <row r="83" spans="2:3" ht="12.75">
      <c r="B83" s="35"/>
      <c r="C83" s="34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spans="2:3" ht="12.75">
      <c r="B93" s="35"/>
      <c r="C93" s="34"/>
    </row>
    <row r="94" spans="2:3" ht="12.75">
      <c r="B94" s="35"/>
      <c r="C94" s="34"/>
    </row>
    <row r="95" spans="2:3" ht="12.75">
      <c r="B95" s="35"/>
      <c r="C95" s="34"/>
    </row>
    <row r="96" spans="2:3" ht="12.75">
      <c r="B96" s="35"/>
      <c r="C96" s="34"/>
    </row>
    <row r="97" spans="2:3" ht="12.75">
      <c r="B97" s="35"/>
      <c r="C97" s="34"/>
    </row>
    <row r="98" spans="2:3" ht="12.75">
      <c r="B98" s="35"/>
      <c r="C98" s="34"/>
    </row>
    <row r="99" spans="2:3" ht="12.75">
      <c r="B99" s="35"/>
      <c r="C99" s="34"/>
    </row>
    <row r="100" spans="2:3" ht="12.75">
      <c r="B100" s="35"/>
      <c r="C100" s="34"/>
    </row>
    <row r="101" spans="2:3" ht="12.75">
      <c r="B101" s="35"/>
      <c r="C101" s="34"/>
    </row>
    <row r="102" spans="2:3" ht="12.75">
      <c r="B102" s="35"/>
      <c r="C102" s="34"/>
    </row>
    <row r="103" spans="2:3" ht="12.75">
      <c r="B103" s="35"/>
      <c r="C103" s="34"/>
    </row>
    <row r="104" spans="2:3" ht="12.75">
      <c r="B104" s="35"/>
      <c r="C104" s="34"/>
    </row>
    <row r="105" spans="2:3" ht="12.75">
      <c r="B105" s="35"/>
      <c r="C105" s="34"/>
    </row>
    <row r="106" spans="2:3" ht="12.75">
      <c r="B106" s="35"/>
      <c r="C106" s="34"/>
    </row>
    <row r="107" spans="2:3" ht="12.75">
      <c r="B107" s="35"/>
      <c r="C107" s="34"/>
    </row>
    <row r="108" spans="2:3" ht="12.75">
      <c r="B108" s="35"/>
      <c r="C108" s="34"/>
    </row>
    <row r="109" spans="2:3" ht="12.75">
      <c r="B109" s="35"/>
      <c r="C109" s="34"/>
    </row>
    <row r="110" spans="2:3" ht="12.75">
      <c r="B110" s="35"/>
      <c r="C110" s="34"/>
    </row>
    <row r="111" spans="2:3" ht="12.75">
      <c r="B111" s="35"/>
      <c r="C111" s="34"/>
    </row>
    <row r="112" spans="2:3" ht="12.75">
      <c r="B112" s="35"/>
      <c r="C112" s="34"/>
    </row>
    <row r="113" spans="2:3" ht="12.75">
      <c r="B113" s="35"/>
      <c r="C113" s="34"/>
    </row>
    <row r="114" spans="2:3" ht="12.75">
      <c r="B114" s="35"/>
      <c r="C114" s="34"/>
    </row>
    <row r="115" spans="2:3" ht="12.75">
      <c r="B115" s="35"/>
      <c r="C115" s="34"/>
    </row>
    <row r="116" spans="2:3" ht="12.75">
      <c r="B116" s="35"/>
      <c r="C116" s="34"/>
    </row>
    <row r="117" spans="2:3" ht="12.75">
      <c r="B117" s="35"/>
      <c r="C117" s="34"/>
    </row>
    <row r="118" spans="2:3" ht="12.75">
      <c r="B118" s="35"/>
      <c r="C118" s="34"/>
    </row>
    <row r="119" spans="2:3" ht="12.75">
      <c r="B119" s="35"/>
      <c r="C119" s="34"/>
    </row>
    <row r="120" spans="2:3" ht="12.75">
      <c r="B120" s="35"/>
      <c r="C120" s="34"/>
    </row>
    <row r="121" spans="2:3" ht="12.75">
      <c r="B121" s="35"/>
      <c r="C121" s="34"/>
    </row>
    <row r="122" spans="2:3" ht="12.75">
      <c r="B122" s="35"/>
      <c r="C122" s="34"/>
    </row>
    <row r="123" spans="2:3" ht="12.75">
      <c r="B123" s="35"/>
      <c r="C123" s="34"/>
    </row>
    <row r="124" spans="2:3" ht="12.75">
      <c r="B124" s="35"/>
      <c r="C124" s="34"/>
    </row>
    <row r="125" spans="2:3" ht="12.75">
      <c r="B125" s="35"/>
      <c r="C125" s="34"/>
    </row>
    <row r="126" spans="2:3" ht="12.75">
      <c r="B126" s="35"/>
      <c r="C126" s="34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showGridLines="0" zoomScalePageLayoutView="0" workbookViewId="0" topLeftCell="A4">
      <selection activeCell="H28" sqref="H28"/>
    </sheetView>
  </sheetViews>
  <sheetFormatPr defaultColWidth="11.421875" defaultRowHeight="12.75"/>
  <cols>
    <col min="2" max="2" width="16.421875" style="0" customWidth="1"/>
    <col min="3" max="3" width="12.7109375" style="37" customWidth="1"/>
    <col min="4" max="6" width="11.421875" style="37" customWidth="1"/>
    <col min="7" max="7" width="13.8515625" style="0" customWidth="1"/>
    <col min="8" max="8" width="12.421875" style="0" customWidth="1"/>
  </cols>
  <sheetData>
    <row r="3" ht="15.75">
      <c r="B3" s="36" t="s">
        <v>10</v>
      </c>
    </row>
    <row r="4" ht="13.5" thickBot="1"/>
    <row r="5" spans="2:8" ht="55.5" customHeight="1">
      <c r="B5" s="44"/>
      <c r="C5" s="42" t="s">
        <v>11</v>
      </c>
      <c r="D5" s="42" t="s">
        <v>12</v>
      </c>
      <c r="E5" s="42" t="s">
        <v>13</v>
      </c>
      <c r="F5" s="42" t="s">
        <v>14</v>
      </c>
      <c r="G5" s="42" t="s">
        <v>15</v>
      </c>
      <c r="H5" s="43" t="s">
        <v>16</v>
      </c>
    </row>
    <row r="6" spans="2:8" ht="12.75">
      <c r="B6" s="45">
        <v>40544</v>
      </c>
      <c r="C6" s="25">
        <v>209.0254178344932</v>
      </c>
      <c r="D6" s="38">
        <v>212.19542855567227</v>
      </c>
      <c r="E6" s="25">
        <v>61.001691823792015</v>
      </c>
      <c r="F6" s="38"/>
      <c r="G6" s="25"/>
      <c r="H6" s="39"/>
    </row>
    <row r="7" spans="2:8" ht="12.75">
      <c r="B7" s="45">
        <v>40575</v>
      </c>
      <c r="C7" s="25">
        <v>209.61502963322607</v>
      </c>
      <c r="D7" s="38">
        <v>212.418904454023</v>
      </c>
      <c r="E7" s="25">
        <v>58.776299940139396</v>
      </c>
      <c r="F7" s="38"/>
      <c r="G7" s="25"/>
      <c r="H7" s="39"/>
    </row>
    <row r="8" spans="2:8" ht="12.75">
      <c r="B8" s="45">
        <v>40603</v>
      </c>
      <c r="C8" s="25">
        <v>207.7293846794482</v>
      </c>
      <c r="D8" s="38">
        <v>212.83930780094926</v>
      </c>
      <c r="E8" s="25">
        <v>60.16652695063109</v>
      </c>
      <c r="F8" s="38"/>
      <c r="G8" s="25"/>
      <c r="H8" s="39"/>
    </row>
    <row r="9" spans="2:8" ht="12.75">
      <c r="B9" s="45">
        <v>40634</v>
      </c>
      <c r="C9" s="25">
        <v>210.4730727214093</v>
      </c>
      <c r="D9" s="38">
        <v>210.80670723612323</v>
      </c>
      <c r="E9" s="25">
        <v>61.02871936871722</v>
      </c>
      <c r="F9" s="38"/>
      <c r="G9" s="25"/>
      <c r="H9" s="39"/>
    </row>
    <row r="10" spans="2:8" ht="12.75">
      <c r="B10" s="45">
        <v>40664</v>
      </c>
      <c r="C10" s="25">
        <v>209.3415908759238</v>
      </c>
      <c r="D10" s="38">
        <v>214.0912660765289</v>
      </c>
      <c r="E10" s="25">
        <v>59.15970408468349</v>
      </c>
      <c r="F10" s="38"/>
      <c r="G10" s="25"/>
      <c r="H10" s="39"/>
    </row>
    <row r="11" spans="2:8" ht="12.75">
      <c r="B11" s="45">
        <v>40695</v>
      </c>
      <c r="C11" s="25">
        <v>211.3846040793313</v>
      </c>
      <c r="D11" s="38">
        <v>213.83520259874132</v>
      </c>
      <c r="E11" s="25">
        <v>61.624355486382385</v>
      </c>
      <c r="F11" s="38"/>
      <c r="G11" s="25"/>
      <c r="H11" s="39"/>
    </row>
    <row r="12" spans="2:8" ht="12.75">
      <c r="B12" s="45">
        <v>40725</v>
      </c>
      <c r="C12" s="25">
        <v>210.91234888985193</v>
      </c>
      <c r="D12" s="38">
        <v>211.95910598984585</v>
      </c>
      <c r="E12" s="25">
        <v>61.06581228933027</v>
      </c>
      <c r="F12" s="38"/>
      <c r="G12" s="25"/>
      <c r="H12" s="39"/>
    </row>
    <row r="13" spans="2:8" ht="12.75">
      <c r="B13" s="45">
        <v>40756</v>
      </c>
      <c r="C13" s="25">
        <v>210.1794427046595</v>
      </c>
      <c r="D13" s="38">
        <v>209.79075821316627</v>
      </c>
      <c r="E13" s="25">
        <v>61.30784583044565</v>
      </c>
      <c r="F13" s="38"/>
      <c r="G13" s="25"/>
      <c r="H13" s="39"/>
    </row>
    <row r="14" spans="2:8" ht="12.75">
      <c r="B14" s="45">
        <v>40787</v>
      </c>
      <c r="C14" s="25">
        <v>210.06347312255437</v>
      </c>
      <c r="D14" s="38">
        <v>211.69002186414932</v>
      </c>
      <c r="E14" s="25">
        <v>60.870103361002606</v>
      </c>
      <c r="F14" s="38"/>
      <c r="G14" s="25"/>
      <c r="H14" s="39"/>
    </row>
    <row r="15" spans="2:8" ht="12.75">
      <c r="B15" s="45">
        <v>40817</v>
      </c>
      <c r="C15" s="25">
        <v>210.1794427046595</v>
      </c>
      <c r="D15" s="38">
        <v>209.79075821316627</v>
      </c>
      <c r="E15" s="25">
        <v>61.30784583044565</v>
      </c>
      <c r="F15" s="38"/>
      <c r="G15" s="25"/>
      <c r="H15" s="39"/>
    </row>
    <row r="16" spans="2:8" ht="12.75">
      <c r="B16" s="45">
        <v>40848</v>
      </c>
      <c r="C16" s="25">
        <v>210.06347312255437</v>
      </c>
      <c r="D16" s="38">
        <v>211.69002186414932</v>
      </c>
      <c r="E16" s="25">
        <v>60.870103361002606</v>
      </c>
      <c r="F16" s="38"/>
      <c r="G16" s="25"/>
      <c r="H16" s="39"/>
    </row>
    <row r="17" spans="2:8" ht="12.75">
      <c r="B17" s="45">
        <v>40878</v>
      </c>
      <c r="C17" s="25">
        <v>207.72485741411936</v>
      </c>
      <c r="D17" s="38">
        <v>212.66721435546876</v>
      </c>
      <c r="E17" s="25">
        <v>61.12408483563241</v>
      </c>
      <c r="F17" s="38">
        <v>214.1569057939994</v>
      </c>
      <c r="G17" s="25">
        <v>64</v>
      </c>
      <c r="H17" s="39">
        <v>63</v>
      </c>
    </row>
    <row r="18" spans="2:8" ht="12.75">
      <c r="B18" s="45">
        <v>40909</v>
      </c>
      <c r="C18" s="25">
        <v>212.45591863013374</v>
      </c>
      <c r="D18" s="38">
        <v>212.8713574924045</v>
      </c>
      <c r="E18" s="25">
        <v>61.24870092718914</v>
      </c>
      <c r="F18" s="38">
        <v>213.85388590653343</v>
      </c>
      <c r="G18" s="25">
        <v>64</v>
      </c>
      <c r="H18" s="39">
        <v>64</v>
      </c>
    </row>
    <row r="19" spans="2:8" ht="12.75">
      <c r="B19" s="45">
        <v>40940</v>
      </c>
      <c r="C19" s="25">
        <v>212.29909837554604</v>
      </c>
      <c r="D19" s="38">
        <v>212.5194057144657</v>
      </c>
      <c r="E19" s="25">
        <v>60.240360612496936</v>
      </c>
      <c r="F19" s="38">
        <v>211.19018723851804</v>
      </c>
      <c r="G19" s="25">
        <v>63</v>
      </c>
      <c r="H19" s="39">
        <v>63</v>
      </c>
    </row>
    <row r="20" spans="2:8" ht="12.75">
      <c r="B20" s="45">
        <v>40969</v>
      </c>
      <c r="C20" s="25">
        <v>209.8432516588718</v>
      </c>
      <c r="D20" s="38">
        <v>211.943678843792</v>
      </c>
      <c r="E20" s="25">
        <v>60.67424447194113</v>
      </c>
      <c r="F20" s="38">
        <v>212.69879532142258</v>
      </c>
      <c r="G20" s="25">
        <v>64</v>
      </c>
      <c r="H20" s="39">
        <v>64</v>
      </c>
    </row>
    <row r="21" spans="2:8" ht="12.75">
      <c r="B21" s="45">
        <v>41000</v>
      </c>
      <c r="C21" s="25">
        <v>209.32608346071737</v>
      </c>
      <c r="D21" s="38">
        <v>211.9532380938546</v>
      </c>
      <c r="E21" s="25">
        <v>60.35217172682688</v>
      </c>
      <c r="F21" s="38">
        <v>213.36744030452493</v>
      </c>
      <c r="G21" s="25">
        <v>64</v>
      </c>
      <c r="H21" s="39">
        <v>65</v>
      </c>
    </row>
    <row r="22" spans="2:8" ht="12.75">
      <c r="B22" s="45">
        <v>41030</v>
      </c>
      <c r="C22" s="25">
        <v>210.2744887359076</v>
      </c>
      <c r="D22" s="38">
        <v>212.3086288813193</v>
      </c>
      <c r="E22" s="25">
        <v>60.827417775864966</v>
      </c>
      <c r="F22" s="38">
        <v>211.19018723851804</v>
      </c>
      <c r="G22" s="25">
        <v>65</v>
      </c>
      <c r="H22" s="39">
        <v>66</v>
      </c>
    </row>
    <row r="23" spans="2:8" ht="13.5" thickBot="1">
      <c r="B23" s="46">
        <v>41061</v>
      </c>
      <c r="C23" s="30">
        <v>208.4476178976984</v>
      </c>
      <c r="D23" s="40">
        <v>210.57492305626283</v>
      </c>
      <c r="E23" s="30">
        <v>61.35565267458131</v>
      </c>
      <c r="F23" s="40">
        <v>212.69879532142258</v>
      </c>
      <c r="G23" s="30">
        <v>66</v>
      </c>
      <c r="H23" s="41">
        <v>66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U69"/>
  <sheetViews>
    <sheetView zoomScalePageLayoutView="0" workbookViewId="0" topLeftCell="G26">
      <selection activeCell="S4" sqref="S4:T69"/>
    </sheetView>
  </sheetViews>
  <sheetFormatPr defaultColWidth="11.421875" defaultRowHeight="12.75"/>
  <sheetData>
    <row r="4" spans="2:21" ht="12.75">
      <c r="B4" s="53">
        <v>39083</v>
      </c>
      <c r="C4" s="54">
        <v>2786040.7424766645</v>
      </c>
      <c r="D4" s="54">
        <v>9268441.376911925</v>
      </c>
      <c r="E4" s="54">
        <v>12054482.11938859</v>
      </c>
      <c r="F4" s="55">
        <v>24720.73535243859</v>
      </c>
      <c r="I4" s="53">
        <v>39083</v>
      </c>
      <c r="J4" s="54">
        <v>94357036.34532961</v>
      </c>
      <c r="K4" s="54">
        <v>335976153.55087066</v>
      </c>
      <c r="L4" s="54">
        <v>430333189.8962003</v>
      </c>
      <c r="M4" s="55">
        <v>794047.4054836251</v>
      </c>
      <c r="O4">
        <v>12682921.966831</v>
      </c>
      <c r="P4">
        <v>63622191.50221812</v>
      </c>
      <c r="Q4">
        <v>95019.04390877005</v>
      </c>
      <c r="S4" s="33">
        <f>+C4+J4-O4</f>
        <v>84460155.12097529</v>
      </c>
      <c r="T4" s="33">
        <f aca="true" t="shared" si="0" ref="T4:T67">+D4+K4-P4</f>
        <v>281622403.42556447</v>
      </c>
      <c r="U4" s="33">
        <f>+F4+M4-Q4</f>
        <v>723749.0969272937</v>
      </c>
    </row>
    <row r="5" spans="2:21" ht="12.75">
      <c r="B5" s="56">
        <v>39114</v>
      </c>
      <c r="C5" s="57">
        <v>2583868.60644041</v>
      </c>
      <c r="D5" s="57">
        <v>8436243.533705177</v>
      </c>
      <c r="E5" s="57">
        <v>11020112.140145587</v>
      </c>
      <c r="F5" s="58">
        <v>24539.67087861242</v>
      </c>
      <c r="I5" s="56">
        <v>39114</v>
      </c>
      <c r="J5" s="57">
        <v>88622969.85735537</v>
      </c>
      <c r="K5" s="57">
        <v>313799404.18583834</v>
      </c>
      <c r="L5" s="57">
        <v>402422374.0431937</v>
      </c>
      <c r="M5" s="58">
        <v>799466.8196572502</v>
      </c>
      <c r="O5">
        <v>12304591.34625928</v>
      </c>
      <c r="P5">
        <v>60671753.9881362</v>
      </c>
      <c r="Q5">
        <v>94829.3252697267</v>
      </c>
      <c r="S5" s="33">
        <f aca="true" t="shared" si="1" ref="S5:S68">+C5+J5-O5</f>
        <v>78902247.1175365</v>
      </c>
      <c r="T5" s="33">
        <f t="shared" si="0"/>
        <v>261563893.7314073</v>
      </c>
      <c r="U5" s="33">
        <f aca="true" t="shared" si="2" ref="U5:U68">+F5+M5-Q5</f>
        <v>729177.1652661359</v>
      </c>
    </row>
    <row r="6" spans="2:21" ht="12.75">
      <c r="B6" s="56">
        <v>39142</v>
      </c>
      <c r="C6" s="57">
        <v>2910084.875053084</v>
      </c>
      <c r="D6" s="57">
        <v>9099365.582800051</v>
      </c>
      <c r="E6" s="57">
        <v>12009450.457853135</v>
      </c>
      <c r="F6" s="58">
        <v>24402.38593892678</v>
      </c>
      <c r="I6" s="56">
        <v>39142</v>
      </c>
      <c r="J6" s="57">
        <v>101021259.88403429</v>
      </c>
      <c r="K6" s="57">
        <v>346347410.32731956</v>
      </c>
      <c r="L6" s="57">
        <v>447368670.21135384</v>
      </c>
      <c r="M6" s="58">
        <v>814310.2512605</v>
      </c>
      <c r="O6">
        <v>13098575.770322936</v>
      </c>
      <c r="P6">
        <v>65393351.6412069</v>
      </c>
      <c r="Q6">
        <v>97426.3599158593</v>
      </c>
      <c r="S6" s="33">
        <f t="shared" si="1"/>
        <v>90832768.98876444</v>
      </c>
      <c r="T6" s="33">
        <f t="shared" si="0"/>
        <v>290053424.2689127</v>
      </c>
      <c r="U6" s="33">
        <f t="shared" si="2"/>
        <v>741286.2772835676</v>
      </c>
    </row>
    <row r="7" spans="2:21" ht="12.75">
      <c r="B7" s="56">
        <v>39173</v>
      </c>
      <c r="C7" s="57">
        <v>2807161.2447359473</v>
      </c>
      <c r="D7" s="57">
        <v>10428666.621718422</v>
      </c>
      <c r="E7" s="57">
        <v>13235827.866454368</v>
      </c>
      <c r="F7" s="58">
        <v>35777.02016390224</v>
      </c>
      <c r="I7" s="56">
        <v>39173</v>
      </c>
      <c r="J7" s="57">
        <v>85556343.43604553</v>
      </c>
      <c r="K7" s="57">
        <v>328278021.92639184</v>
      </c>
      <c r="L7" s="57">
        <v>413834365.36243737</v>
      </c>
      <c r="M7" s="58">
        <v>816519.9543065627</v>
      </c>
      <c r="O7">
        <v>12162195.860564316</v>
      </c>
      <c r="P7">
        <v>63025859.065280624</v>
      </c>
      <c r="Q7">
        <v>109552.52924640557</v>
      </c>
      <c r="S7" s="33">
        <f t="shared" si="1"/>
        <v>76201308.82021715</v>
      </c>
      <c r="T7" s="33">
        <f t="shared" si="0"/>
        <v>275680829.48282963</v>
      </c>
      <c r="U7" s="33">
        <f t="shared" si="2"/>
        <v>742744.4452240593</v>
      </c>
    </row>
    <row r="8" spans="2:21" ht="12.75">
      <c r="B8" s="56">
        <v>39203</v>
      </c>
      <c r="C8" s="57">
        <v>3396891.316031284</v>
      </c>
      <c r="D8" s="57">
        <v>11493284.778087605</v>
      </c>
      <c r="E8" s="57">
        <v>14890176.09411889</v>
      </c>
      <c r="F8" s="58">
        <v>36441.949506885816</v>
      </c>
      <c r="I8" s="56">
        <v>39203</v>
      </c>
      <c r="J8" s="57">
        <v>96280143.49830122</v>
      </c>
      <c r="K8" s="57">
        <v>333706220.3954554</v>
      </c>
      <c r="L8" s="57">
        <v>429986363.8937566</v>
      </c>
      <c r="M8" s="58">
        <v>798396.7918260001</v>
      </c>
      <c r="O8">
        <v>14183068.528108694</v>
      </c>
      <c r="P8">
        <v>71795824.30711898</v>
      </c>
      <c r="Q8">
        <v>107334.71846399085</v>
      </c>
      <c r="S8" s="33">
        <f t="shared" si="1"/>
        <v>85493966.2862238</v>
      </c>
      <c r="T8" s="33">
        <f t="shared" si="0"/>
        <v>273403680.8664241</v>
      </c>
      <c r="U8" s="33">
        <f t="shared" si="2"/>
        <v>727504.0228688951</v>
      </c>
    </row>
    <row r="9" spans="2:21" ht="12.75">
      <c r="B9" s="56">
        <v>39234</v>
      </c>
      <c r="C9" s="57">
        <v>3113812.895897572</v>
      </c>
      <c r="D9" s="57">
        <v>10938277.057249546</v>
      </c>
      <c r="E9" s="57">
        <v>14052089.953147117</v>
      </c>
      <c r="F9" s="58">
        <v>36017.34787011179</v>
      </c>
      <c r="I9" s="56">
        <v>39234</v>
      </c>
      <c r="J9" s="57">
        <v>91993908.07818489</v>
      </c>
      <c r="K9" s="57">
        <v>326506736.0279918</v>
      </c>
      <c r="L9" s="57">
        <v>418500644.1061767</v>
      </c>
      <c r="M9" s="58">
        <v>791407.1962879375</v>
      </c>
      <c r="O9">
        <v>11617581.147610424</v>
      </c>
      <c r="P9">
        <v>59481899.32723511</v>
      </c>
      <c r="Q9">
        <v>104533.18769922762</v>
      </c>
      <c r="S9" s="33">
        <f t="shared" si="1"/>
        <v>83490139.82647203</v>
      </c>
      <c r="T9" s="33">
        <f t="shared" si="0"/>
        <v>277963113.7580062</v>
      </c>
      <c r="U9" s="33">
        <f t="shared" si="2"/>
        <v>722891.3564588217</v>
      </c>
    </row>
    <row r="10" spans="2:21" ht="12.75">
      <c r="B10" s="56">
        <v>39264</v>
      </c>
      <c r="C10" s="57">
        <v>2697388.243022446</v>
      </c>
      <c r="D10" s="57">
        <v>9055927.999415562</v>
      </c>
      <c r="E10" s="57">
        <v>11753316.242438007</v>
      </c>
      <c r="F10" s="58">
        <v>25002.643785580985</v>
      </c>
      <c r="I10" s="56">
        <v>39264</v>
      </c>
      <c r="J10" s="57">
        <v>91572044.95995635</v>
      </c>
      <c r="K10" s="57">
        <v>330447904.33391315</v>
      </c>
      <c r="L10" s="57">
        <v>422019949.2938695</v>
      </c>
      <c r="M10" s="58">
        <v>790100.6077089376</v>
      </c>
      <c r="O10">
        <v>11887127.448382359</v>
      </c>
      <c r="P10">
        <v>61887597.927790135</v>
      </c>
      <c r="Q10">
        <v>90402.03508285878</v>
      </c>
      <c r="S10" s="33">
        <f t="shared" si="1"/>
        <v>82382305.75459643</v>
      </c>
      <c r="T10" s="33">
        <f t="shared" si="0"/>
        <v>277616234.40553856</v>
      </c>
      <c r="U10" s="33">
        <f t="shared" si="2"/>
        <v>724701.2164116598</v>
      </c>
    </row>
    <row r="11" spans="2:21" ht="12.75">
      <c r="B11" s="56">
        <v>39295</v>
      </c>
      <c r="C11" s="57">
        <v>2797297.083814334</v>
      </c>
      <c r="D11" s="57">
        <v>8949598.22726954</v>
      </c>
      <c r="E11" s="57">
        <v>11746895.311083874</v>
      </c>
      <c r="F11" s="58">
        <v>24164.473522967357</v>
      </c>
      <c r="I11" s="56">
        <v>39295</v>
      </c>
      <c r="J11" s="57">
        <v>93809762.18112879</v>
      </c>
      <c r="K11" s="57">
        <v>332270513.2141561</v>
      </c>
      <c r="L11" s="57">
        <v>426080275.3952849</v>
      </c>
      <c r="M11" s="58">
        <v>785496.5108184374</v>
      </c>
      <c r="O11">
        <v>12374938.594704667</v>
      </c>
      <c r="P11">
        <v>62477515.28029892</v>
      </c>
      <c r="Q11">
        <v>90285.67142464935</v>
      </c>
      <c r="S11" s="33">
        <f t="shared" si="1"/>
        <v>84232120.67023845</v>
      </c>
      <c r="T11" s="33">
        <f t="shared" si="0"/>
        <v>278742596.16112673</v>
      </c>
      <c r="U11" s="33">
        <f t="shared" si="2"/>
        <v>719375.3129167554</v>
      </c>
    </row>
    <row r="12" spans="2:21" ht="12.75">
      <c r="B12" s="56">
        <v>39326</v>
      </c>
      <c r="C12" s="57">
        <v>2713377.2058352903</v>
      </c>
      <c r="D12" s="57">
        <v>8746652.720339952</v>
      </c>
      <c r="E12" s="57">
        <v>11460029.926175242</v>
      </c>
      <c r="F12" s="58">
        <v>24578.34901119997</v>
      </c>
      <c r="I12" s="56">
        <v>39326</v>
      </c>
      <c r="J12" s="57">
        <v>92275425.87722927</v>
      </c>
      <c r="K12" s="57">
        <v>322813418.6434088</v>
      </c>
      <c r="L12" s="57">
        <v>415088844.52063805</v>
      </c>
      <c r="M12" s="58">
        <v>792915.8656574376</v>
      </c>
      <c r="O12">
        <v>12803851.624658434</v>
      </c>
      <c r="P12">
        <v>63696473.862603374</v>
      </c>
      <c r="Q12">
        <v>91376.71404959825</v>
      </c>
      <c r="S12" s="33">
        <f t="shared" si="1"/>
        <v>82184951.45840612</v>
      </c>
      <c r="T12" s="33">
        <f t="shared" si="0"/>
        <v>267863597.50114536</v>
      </c>
      <c r="U12" s="33">
        <f t="shared" si="2"/>
        <v>726117.5006190394</v>
      </c>
    </row>
    <row r="13" spans="2:21" ht="12.75">
      <c r="B13" s="56">
        <v>39356</v>
      </c>
      <c r="C13" s="57">
        <v>2820663.5928323814</v>
      </c>
      <c r="D13" s="57">
        <v>9208412.038723534</v>
      </c>
      <c r="E13" s="57">
        <v>12029075.631555915</v>
      </c>
      <c r="F13" s="58">
        <v>24856.986438127537</v>
      </c>
      <c r="I13" s="56">
        <v>39356</v>
      </c>
      <c r="J13" s="57">
        <v>97104965.26684834</v>
      </c>
      <c r="K13" s="57">
        <v>335058397.1123504</v>
      </c>
      <c r="L13" s="57">
        <v>432163362.37919873</v>
      </c>
      <c r="M13" s="58">
        <v>804108.866393625</v>
      </c>
      <c r="O13">
        <v>13069822.541815683</v>
      </c>
      <c r="P13">
        <v>66885920.31102593</v>
      </c>
      <c r="Q13">
        <v>99600.5307122657</v>
      </c>
      <c r="S13" s="33">
        <f t="shared" si="1"/>
        <v>86855806.31786504</v>
      </c>
      <c r="T13" s="33">
        <f t="shared" si="0"/>
        <v>277380888.840048</v>
      </c>
      <c r="U13" s="33">
        <f t="shared" si="2"/>
        <v>729365.322119487</v>
      </c>
    </row>
    <row r="14" spans="2:21" ht="12.75">
      <c r="B14" s="56">
        <v>39387</v>
      </c>
      <c r="C14" s="57">
        <v>3214354.8923041727</v>
      </c>
      <c r="D14" s="57">
        <v>10926830.904581478</v>
      </c>
      <c r="E14" s="57">
        <v>14141185.79688565</v>
      </c>
      <c r="F14" s="58">
        <v>38189.71633488808</v>
      </c>
      <c r="I14" s="56">
        <v>39387</v>
      </c>
      <c r="J14" s="57">
        <v>94769601.61989686</v>
      </c>
      <c r="K14" s="57">
        <v>333244774.4005803</v>
      </c>
      <c r="L14" s="57">
        <v>428014376.0204772</v>
      </c>
      <c r="M14" s="58">
        <v>829716.8106593124</v>
      </c>
      <c r="O14">
        <v>13301141.690073816</v>
      </c>
      <c r="P14">
        <v>67744940.11781058</v>
      </c>
      <c r="Q14">
        <v>110019.36360818168</v>
      </c>
      <c r="S14" s="33">
        <f t="shared" si="1"/>
        <v>84682814.82212721</v>
      </c>
      <c r="T14" s="33">
        <f t="shared" si="0"/>
        <v>276426665.1873512</v>
      </c>
      <c r="U14" s="33">
        <f t="shared" si="2"/>
        <v>757887.1633860188</v>
      </c>
    </row>
    <row r="15" spans="2:21" ht="12.75">
      <c r="B15" s="59">
        <v>39417</v>
      </c>
      <c r="C15" s="60">
        <v>3098890.556766628</v>
      </c>
      <c r="D15" s="60">
        <v>11986191.094580997</v>
      </c>
      <c r="E15" s="60">
        <v>15085081.651347624</v>
      </c>
      <c r="F15" s="61">
        <v>37998.32718850331</v>
      </c>
      <c r="I15" s="59">
        <v>39417</v>
      </c>
      <c r="J15" s="60">
        <v>91451362.13888456</v>
      </c>
      <c r="K15" s="60">
        <v>347051787.3512076</v>
      </c>
      <c r="L15" s="60">
        <v>438503149.49009216</v>
      </c>
      <c r="M15" s="61">
        <v>833897.5776124999</v>
      </c>
      <c r="O15">
        <v>12825522.182212329</v>
      </c>
      <c r="P15">
        <v>67941157.80978017</v>
      </c>
      <c r="Q15">
        <v>108361.79369848638</v>
      </c>
      <c r="S15" s="33">
        <f t="shared" si="1"/>
        <v>81724730.51343887</v>
      </c>
      <c r="T15" s="33">
        <f t="shared" si="0"/>
        <v>291096820.63600844</v>
      </c>
      <c r="U15" s="33">
        <f t="shared" si="2"/>
        <v>763534.1111025169</v>
      </c>
    </row>
    <row r="16" spans="2:21" ht="12.75">
      <c r="B16" s="53">
        <v>39448</v>
      </c>
      <c r="C16" s="54">
        <v>3037498.0560404044</v>
      </c>
      <c r="D16" s="54">
        <v>10297076.531311076</v>
      </c>
      <c r="E16" s="54">
        <v>13334574.58735148</v>
      </c>
      <c r="F16" s="55">
        <v>26994.673421863507</v>
      </c>
      <c r="I16" s="53">
        <v>39448</v>
      </c>
      <c r="J16" s="54">
        <v>101159685.10537669</v>
      </c>
      <c r="K16" s="54">
        <v>357045958.84746057</v>
      </c>
      <c r="L16" s="54">
        <v>458205643.9528372</v>
      </c>
      <c r="M16" s="55">
        <v>854651.4551084375</v>
      </c>
      <c r="O16">
        <v>12682921.966831</v>
      </c>
      <c r="P16">
        <v>63622191.50221812</v>
      </c>
      <c r="Q16">
        <v>95019.04390877005</v>
      </c>
      <c r="S16" s="33">
        <f t="shared" si="1"/>
        <v>91514261.1945861</v>
      </c>
      <c r="T16" s="33">
        <f t="shared" si="0"/>
        <v>303720843.87655354</v>
      </c>
      <c r="U16" s="33">
        <f t="shared" si="2"/>
        <v>786627.0846215308</v>
      </c>
    </row>
    <row r="17" spans="2:21" ht="12.75">
      <c r="B17" s="56">
        <v>39479</v>
      </c>
      <c r="C17" s="62">
        <v>2960296.6138225487</v>
      </c>
      <c r="D17" s="62">
        <v>9877023.23333886</v>
      </c>
      <c r="E17" s="62">
        <v>12837319.847161409</v>
      </c>
      <c r="F17" s="63">
        <v>27457.582789364435</v>
      </c>
      <c r="I17" s="56">
        <v>39479</v>
      </c>
      <c r="J17" s="62">
        <v>99123162.23135807</v>
      </c>
      <c r="K17" s="62">
        <v>347606974.7431574</v>
      </c>
      <c r="L17" s="62">
        <v>446730136.97451544</v>
      </c>
      <c r="M17" s="63">
        <v>859560.603895</v>
      </c>
      <c r="O17">
        <v>12304591.34625928</v>
      </c>
      <c r="P17">
        <v>60671753.9881362</v>
      </c>
      <c r="Q17">
        <v>94829.3252697267</v>
      </c>
      <c r="S17" s="33">
        <f t="shared" si="1"/>
        <v>89778867.49892133</v>
      </c>
      <c r="T17" s="33">
        <f t="shared" si="0"/>
        <v>296812243.98836005</v>
      </c>
      <c r="U17" s="33">
        <f t="shared" si="2"/>
        <v>792188.8614146376</v>
      </c>
    </row>
    <row r="18" spans="2:21" ht="12.75">
      <c r="B18" s="56">
        <v>39508</v>
      </c>
      <c r="C18" s="62">
        <v>2968010.929389567</v>
      </c>
      <c r="D18" s="62">
        <v>11106899.773696411</v>
      </c>
      <c r="E18" s="62">
        <v>14074910.703085978</v>
      </c>
      <c r="F18" s="63">
        <v>27940.0442560589</v>
      </c>
      <c r="I18" s="56">
        <v>39508</v>
      </c>
      <c r="J18" s="62">
        <v>96954489.3300318</v>
      </c>
      <c r="K18" s="62">
        <v>375344818.8978694</v>
      </c>
      <c r="L18" s="62">
        <v>472299308.2279012</v>
      </c>
      <c r="M18" s="63">
        <v>877436.82783125</v>
      </c>
      <c r="O18">
        <v>13098575.770322936</v>
      </c>
      <c r="P18">
        <v>65393351.6412069</v>
      </c>
      <c r="Q18">
        <v>97426.3599158593</v>
      </c>
      <c r="S18" s="33">
        <f t="shared" si="1"/>
        <v>86823924.48909843</v>
      </c>
      <c r="T18" s="33">
        <f t="shared" si="0"/>
        <v>321058367.0303589</v>
      </c>
      <c r="U18" s="33">
        <f t="shared" si="2"/>
        <v>807950.5121714496</v>
      </c>
    </row>
    <row r="19" spans="2:21" ht="12.75">
      <c r="B19" s="56">
        <v>39539</v>
      </c>
      <c r="C19" s="62">
        <v>3512227.6481095357</v>
      </c>
      <c r="D19" s="62">
        <v>12050794.466357283</v>
      </c>
      <c r="E19" s="62">
        <v>15563022.11446682</v>
      </c>
      <c r="F19" s="63">
        <v>38627.24561365557</v>
      </c>
      <c r="I19" s="56">
        <v>39539</v>
      </c>
      <c r="J19" s="62">
        <v>104056525.14200759</v>
      </c>
      <c r="K19" s="62">
        <v>353043705.6532733</v>
      </c>
      <c r="L19" s="62">
        <f>J19+K19</f>
        <v>457100230.7952809</v>
      </c>
      <c r="M19" s="63">
        <v>880197.34304</v>
      </c>
      <c r="O19">
        <v>12162195.860564316</v>
      </c>
      <c r="P19">
        <v>63025859.065280624</v>
      </c>
      <c r="Q19">
        <v>109552.52924640557</v>
      </c>
      <c r="S19" s="33">
        <f t="shared" si="1"/>
        <v>95406556.92955281</v>
      </c>
      <c r="T19" s="33">
        <f t="shared" si="0"/>
        <v>302068641.05434996</v>
      </c>
      <c r="U19" s="33">
        <f t="shared" si="2"/>
        <v>809272.0594072499</v>
      </c>
    </row>
    <row r="20" spans="2:21" ht="12.75">
      <c r="B20" s="56">
        <v>39569</v>
      </c>
      <c r="C20" s="62">
        <v>3163338.605205846</v>
      </c>
      <c r="D20" s="62">
        <v>10971703.757597959</v>
      </c>
      <c r="E20" s="62">
        <v>14135042.362803806</v>
      </c>
      <c r="F20" s="63">
        <v>37197.053601589265</v>
      </c>
      <c r="I20" s="56">
        <v>39569</v>
      </c>
      <c r="J20" s="62">
        <v>100158939.34180154</v>
      </c>
      <c r="K20" s="62">
        <v>347034937.71894443</v>
      </c>
      <c r="L20" s="62">
        <v>447193877.06074595</v>
      </c>
      <c r="M20" s="63">
        <v>834159.30405125</v>
      </c>
      <c r="O20">
        <v>14183068.528108694</v>
      </c>
      <c r="P20">
        <v>71795824.30711898</v>
      </c>
      <c r="Q20">
        <v>107334.71846399085</v>
      </c>
      <c r="S20" s="33">
        <f t="shared" si="1"/>
        <v>89139209.4188987</v>
      </c>
      <c r="T20" s="33">
        <f t="shared" si="0"/>
        <v>286210817.16942346</v>
      </c>
      <c r="U20" s="33">
        <f t="shared" si="2"/>
        <v>764021.6391888484</v>
      </c>
    </row>
    <row r="21" spans="2:21" ht="12.75">
      <c r="B21" s="56">
        <v>39600</v>
      </c>
      <c r="C21" s="62">
        <v>3640173.107279885</v>
      </c>
      <c r="D21" s="62">
        <v>12433657.548497338</v>
      </c>
      <c r="E21" s="62">
        <v>16073830.655777223</v>
      </c>
      <c r="F21" s="63">
        <v>38198.971572466755</v>
      </c>
      <c r="I21" s="56">
        <v>39600</v>
      </c>
      <c r="J21" s="62">
        <v>98235323.63064387</v>
      </c>
      <c r="K21" s="62">
        <v>346680521.2562941</v>
      </c>
      <c r="L21" s="62">
        <v>444915844.886938</v>
      </c>
      <c r="M21" s="63">
        <v>840514.446318125</v>
      </c>
      <c r="O21">
        <v>11617581.147610424</v>
      </c>
      <c r="P21">
        <v>59481899.32723511</v>
      </c>
      <c r="Q21">
        <v>104533.18769922762</v>
      </c>
      <c r="S21" s="33">
        <f t="shared" si="1"/>
        <v>90257915.59031333</v>
      </c>
      <c r="T21" s="33">
        <f t="shared" si="0"/>
        <v>299632279.4775563</v>
      </c>
      <c r="U21" s="33">
        <f t="shared" si="2"/>
        <v>774180.2301913642</v>
      </c>
    </row>
    <row r="22" spans="2:21" ht="12.75">
      <c r="B22" s="56">
        <v>39630</v>
      </c>
      <c r="C22" s="62">
        <v>2895177.48431171</v>
      </c>
      <c r="D22" s="62">
        <v>9820453.174815498</v>
      </c>
      <c r="E22" s="62">
        <v>12715630.65912721</v>
      </c>
      <c r="F22" s="63">
        <v>25742.012861264808</v>
      </c>
      <c r="I22" s="56">
        <v>39630</v>
      </c>
      <c r="J22" s="62">
        <v>98156202.26741412</v>
      </c>
      <c r="K22" s="62">
        <v>355876438.3647367</v>
      </c>
      <c r="L22" s="62">
        <v>454032640.63215077</v>
      </c>
      <c r="M22" s="63">
        <v>846274.38925875</v>
      </c>
      <c r="O22">
        <v>11887127.448382359</v>
      </c>
      <c r="P22">
        <v>61887597.927790135</v>
      </c>
      <c r="Q22">
        <v>90402.03508285878</v>
      </c>
      <c r="S22" s="33">
        <f t="shared" si="1"/>
        <v>89164252.30334347</v>
      </c>
      <c r="T22" s="33">
        <f t="shared" si="0"/>
        <v>303809293.61176205</v>
      </c>
      <c r="U22" s="33">
        <f t="shared" si="2"/>
        <v>781614.367037156</v>
      </c>
    </row>
    <row r="23" spans="2:21" ht="12.75">
      <c r="B23" s="56">
        <v>39661</v>
      </c>
      <c r="C23" s="62">
        <v>2924082.5260696597</v>
      </c>
      <c r="D23" s="62">
        <v>10145658.888729393</v>
      </c>
      <c r="E23" s="62">
        <v>13069741.414799053</v>
      </c>
      <c r="F23" s="63">
        <v>26337.76682360969</v>
      </c>
      <c r="I23" s="56">
        <v>39661</v>
      </c>
      <c r="J23" s="62">
        <v>97504535.60431328</v>
      </c>
      <c r="K23" s="62">
        <v>358315371.9161687</v>
      </c>
      <c r="L23" s="62">
        <v>455819907.52048194</v>
      </c>
      <c r="M23" s="63">
        <v>842110.6038455322</v>
      </c>
      <c r="O23">
        <v>12374938.594704667</v>
      </c>
      <c r="P23">
        <v>62477515.28029892</v>
      </c>
      <c r="Q23">
        <v>90285.67142464935</v>
      </c>
      <c r="S23" s="33">
        <f t="shared" si="1"/>
        <v>88053679.53567827</v>
      </c>
      <c r="T23" s="33">
        <f t="shared" si="0"/>
        <v>305983515.5245992</v>
      </c>
      <c r="U23" s="33">
        <f t="shared" si="2"/>
        <v>778162.6992444926</v>
      </c>
    </row>
    <row r="24" spans="2:21" ht="12.75">
      <c r="B24" s="56">
        <v>39692</v>
      </c>
      <c r="C24" s="62">
        <v>3071462.697498073</v>
      </c>
      <c r="D24" s="62">
        <v>9763122.610341048</v>
      </c>
      <c r="E24" s="62">
        <v>12834585.307839122</v>
      </c>
      <c r="F24" s="63">
        <v>26377.509371055785</v>
      </c>
      <c r="I24" s="56">
        <v>39692</v>
      </c>
      <c r="J24" s="62">
        <v>103155005.68371601</v>
      </c>
      <c r="K24" s="62">
        <v>347144207.8539358</v>
      </c>
      <c r="L24" s="62">
        <v>450299213.5376518</v>
      </c>
      <c r="M24" s="63">
        <v>851414.7007165722</v>
      </c>
      <c r="O24">
        <v>12803851.624658434</v>
      </c>
      <c r="P24">
        <v>63696473.862603374</v>
      </c>
      <c r="Q24">
        <v>91376.71404959825</v>
      </c>
      <c r="S24" s="33">
        <f t="shared" si="1"/>
        <v>93422616.75655565</v>
      </c>
      <c r="T24" s="33">
        <f t="shared" si="0"/>
        <v>293210856.6016735</v>
      </c>
      <c r="U24" s="33">
        <f t="shared" si="2"/>
        <v>786415.4960380298</v>
      </c>
    </row>
    <row r="25" spans="2:21" ht="12.75">
      <c r="B25" s="56">
        <v>39722</v>
      </c>
      <c r="C25" s="62">
        <v>3106182.9909575023</v>
      </c>
      <c r="D25" s="62">
        <v>10446395.576264892</v>
      </c>
      <c r="E25" s="62">
        <v>13552578.567222394</v>
      </c>
      <c r="F25" s="63">
        <v>26694.05335044975</v>
      </c>
      <c r="I25" s="56">
        <v>39722</v>
      </c>
      <c r="J25" s="62">
        <v>103671135.25472286</v>
      </c>
      <c r="K25" s="62">
        <v>363653848.8714983</v>
      </c>
      <c r="L25" s="62">
        <v>467324984.1262212</v>
      </c>
      <c r="M25" s="63">
        <v>857452.2259290308</v>
      </c>
      <c r="O25">
        <v>13069822.541815683</v>
      </c>
      <c r="P25">
        <v>66885920.31102593</v>
      </c>
      <c r="Q25">
        <v>99600.5307122657</v>
      </c>
      <c r="S25" s="33">
        <f t="shared" si="1"/>
        <v>93707495.70386468</v>
      </c>
      <c r="T25" s="33">
        <f t="shared" si="0"/>
        <v>307214324.1367373</v>
      </c>
      <c r="U25" s="33">
        <f t="shared" si="2"/>
        <v>784545.7485672149</v>
      </c>
    </row>
    <row r="26" spans="2:21" ht="12.75">
      <c r="B26" s="56">
        <v>39753</v>
      </c>
      <c r="C26" s="62">
        <v>3380984.2130651614</v>
      </c>
      <c r="D26" s="62">
        <v>12855557.841505129</v>
      </c>
      <c r="E26" s="62">
        <v>16236542.054570291</v>
      </c>
      <c r="F26" s="63">
        <v>41033.706637698386</v>
      </c>
      <c r="I26" s="56">
        <v>39753</v>
      </c>
      <c r="J26" s="62">
        <v>97002208.48189935</v>
      </c>
      <c r="K26" s="62">
        <v>358061643.7725495</v>
      </c>
      <c r="L26" s="62">
        <v>455063852.2544489</v>
      </c>
      <c r="M26" s="63">
        <v>878443.8671732546</v>
      </c>
      <c r="O26">
        <v>13301141.690073816</v>
      </c>
      <c r="P26">
        <v>67744940.11781058</v>
      </c>
      <c r="Q26">
        <v>110019.36360818168</v>
      </c>
      <c r="S26" s="33">
        <f t="shared" si="1"/>
        <v>87082051.0048907</v>
      </c>
      <c r="T26" s="33">
        <f t="shared" si="0"/>
        <v>303172261.4962441</v>
      </c>
      <c r="U26" s="33">
        <f t="shared" si="2"/>
        <v>809458.2102027712</v>
      </c>
    </row>
    <row r="27" spans="2:21" ht="12.75">
      <c r="B27" s="59">
        <v>39783</v>
      </c>
      <c r="C27" s="64">
        <v>3525539.0923281335</v>
      </c>
      <c r="D27" s="64">
        <v>13710117.524820637</v>
      </c>
      <c r="E27" s="64">
        <v>17235656.617148772</v>
      </c>
      <c r="F27" s="65">
        <v>41080.698102932074</v>
      </c>
      <c r="I27" s="59">
        <v>39783</v>
      </c>
      <c r="J27" s="64">
        <v>100471930.97519606</v>
      </c>
      <c r="K27" s="64">
        <v>366334918.0607972</v>
      </c>
      <c r="L27" s="64">
        <v>466806849.0359933</v>
      </c>
      <c r="M27" s="65">
        <v>897703.7103348346</v>
      </c>
      <c r="O27">
        <v>12825522.182212329</v>
      </c>
      <c r="P27">
        <v>67941157.80978017</v>
      </c>
      <c r="Q27">
        <v>108361.79369848638</v>
      </c>
      <c r="S27" s="33">
        <f t="shared" si="1"/>
        <v>91171947.88531187</v>
      </c>
      <c r="T27" s="33">
        <f t="shared" si="0"/>
        <v>312103877.77583766</v>
      </c>
      <c r="U27" s="33">
        <f t="shared" si="2"/>
        <v>830422.6147392803</v>
      </c>
    </row>
    <row r="28" spans="2:21" ht="12.75">
      <c r="B28" s="53">
        <v>39814</v>
      </c>
      <c r="C28" s="66">
        <v>3222176.5886991764</v>
      </c>
      <c r="D28" s="66">
        <v>11698896.753072595</v>
      </c>
      <c r="E28" s="66">
        <v>14921073.341771772</v>
      </c>
      <c r="F28" s="67">
        <v>27936.137707963968</v>
      </c>
      <c r="I28" s="53">
        <v>39814</v>
      </c>
      <c r="J28" s="66">
        <v>103867469.97716297</v>
      </c>
      <c r="K28" s="66">
        <v>368502030.68414956</v>
      </c>
      <c r="L28" s="66">
        <v>472369500.6613125</v>
      </c>
      <c r="M28" s="67">
        <v>884447.7046297428</v>
      </c>
      <c r="O28">
        <v>12682921.966831</v>
      </c>
      <c r="P28">
        <v>63622191.50221812</v>
      </c>
      <c r="Q28">
        <v>95019.04390877005</v>
      </c>
      <c r="S28" s="33">
        <f t="shared" si="1"/>
        <v>94406724.59903115</v>
      </c>
      <c r="T28" s="33">
        <f t="shared" si="0"/>
        <v>316578735.93500406</v>
      </c>
      <c r="U28" s="33">
        <f t="shared" si="2"/>
        <v>817364.7984289366</v>
      </c>
    </row>
    <row r="29" spans="2:21" ht="12.75">
      <c r="B29" s="56">
        <v>39845</v>
      </c>
      <c r="C29" s="62">
        <v>2959666.6941779647</v>
      </c>
      <c r="D29" s="62">
        <v>10599772.074423809</v>
      </c>
      <c r="E29" s="62">
        <v>13559438.768601773</v>
      </c>
      <c r="F29" s="63">
        <v>27722.696983123755</v>
      </c>
      <c r="I29" s="56">
        <v>39845</v>
      </c>
      <c r="J29" s="62">
        <v>97792392.02060635</v>
      </c>
      <c r="K29" s="62">
        <v>344581643.31796736</v>
      </c>
      <c r="L29" s="62">
        <v>442374035.3385737</v>
      </c>
      <c r="M29" s="63">
        <v>884918.2031027693</v>
      </c>
      <c r="O29">
        <v>12304591.34625928</v>
      </c>
      <c r="P29">
        <v>60671753.9881362</v>
      </c>
      <c r="Q29">
        <v>94829.3252697267</v>
      </c>
      <c r="S29" s="33">
        <f t="shared" si="1"/>
        <v>88447467.36852504</v>
      </c>
      <c r="T29" s="33">
        <f t="shared" si="0"/>
        <v>294509661.4042549</v>
      </c>
      <c r="U29" s="33">
        <f t="shared" si="2"/>
        <v>817811.5748161664</v>
      </c>
    </row>
    <row r="30" spans="2:21" ht="12.75">
      <c r="B30" s="56">
        <v>39873</v>
      </c>
      <c r="C30" s="62">
        <v>3247531.133586419</v>
      </c>
      <c r="D30" s="62">
        <v>11603511.287474876</v>
      </c>
      <c r="E30" s="62">
        <v>14851042.421061296</v>
      </c>
      <c r="F30" s="63">
        <v>27814.24611522293</v>
      </c>
      <c r="I30" s="56">
        <v>39873</v>
      </c>
      <c r="J30" s="62">
        <v>106990560.28158435</v>
      </c>
      <c r="K30" s="62">
        <v>380925958.2194632</v>
      </c>
      <c r="L30" s="62">
        <v>487916518.5010476</v>
      </c>
      <c r="M30" s="63">
        <v>901283.3664734173</v>
      </c>
      <c r="O30">
        <v>13098575.770322936</v>
      </c>
      <c r="P30">
        <v>65393351.6412069</v>
      </c>
      <c r="Q30">
        <v>97426.3599158593</v>
      </c>
      <c r="S30" s="33">
        <f t="shared" si="1"/>
        <v>97139515.64484784</v>
      </c>
      <c r="T30" s="33">
        <f t="shared" si="0"/>
        <v>327136117.8657312</v>
      </c>
      <c r="U30" s="33">
        <f t="shared" si="2"/>
        <v>831671.2526727809</v>
      </c>
    </row>
    <row r="31" spans="2:21" ht="12.75">
      <c r="B31" s="56">
        <v>39904</v>
      </c>
      <c r="C31" s="62">
        <v>3426445.340007934</v>
      </c>
      <c r="D31" s="62">
        <v>13179649.98038453</v>
      </c>
      <c r="E31" s="62">
        <v>16606095.320392463</v>
      </c>
      <c r="F31" s="63">
        <v>39763.211900152324</v>
      </c>
      <c r="I31" s="56">
        <v>39904</v>
      </c>
      <c r="J31" s="62">
        <v>98079723.2297043</v>
      </c>
      <c r="K31" s="62">
        <v>360074391.1804067</v>
      </c>
      <c r="L31" s="62">
        <v>458154114.410111</v>
      </c>
      <c r="M31" s="63">
        <v>899465.6609218285</v>
      </c>
      <c r="O31">
        <v>12162195.860564316</v>
      </c>
      <c r="P31">
        <v>63025859.065280624</v>
      </c>
      <c r="Q31">
        <v>109552.52924640557</v>
      </c>
      <c r="S31" s="33">
        <f t="shared" si="1"/>
        <v>89343972.70914792</v>
      </c>
      <c r="T31" s="33">
        <f t="shared" si="0"/>
        <v>310228182.0955106</v>
      </c>
      <c r="U31" s="33">
        <f t="shared" si="2"/>
        <v>829676.3435755753</v>
      </c>
    </row>
    <row r="32" spans="2:21" ht="12.75">
      <c r="B32" s="56">
        <v>39934</v>
      </c>
      <c r="C32" s="62">
        <v>4136679.927025769</v>
      </c>
      <c r="D32" s="62">
        <v>16287651.60805589</v>
      </c>
      <c r="E32" s="62">
        <v>20424331.53508166</v>
      </c>
      <c r="F32" s="63">
        <v>39662.52444397369</v>
      </c>
      <c r="I32" s="56">
        <v>39934</v>
      </c>
      <c r="J32" s="62">
        <v>101158358.05058125</v>
      </c>
      <c r="K32" s="62">
        <v>367528249.5280129</v>
      </c>
      <c r="L32" s="62">
        <v>468686607.5785941</v>
      </c>
      <c r="M32" s="63">
        <v>884950.391219915</v>
      </c>
      <c r="O32">
        <v>14183068.528108694</v>
      </c>
      <c r="P32">
        <v>71795824.30711898</v>
      </c>
      <c r="Q32">
        <v>107334.71846399085</v>
      </c>
      <c r="S32" s="33">
        <f t="shared" si="1"/>
        <v>91111969.44949833</v>
      </c>
      <c r="T32" s="33">
        <f t="shared" si="0"/>
        <v>312020076.8289498</v>
      </c>
      <c r="U32" s="33">
        <f t="shared" si="2"/>
        <v>817278.1971998978</v>
      </c>
    </row>
    <row r="33" spans="2:21" ht="12.75">
      <c r="B33" s="56">
        <v>39965</v>
      </c>
      <c r="C33" s="62">
        <v>3222641.8417061116</v>
      </c>
      <c r="D33" s="62">
        <v>11113385.56098368</v>
      </c>
      <c r="E33" s="62">
        <v>14336027.402689792</v>
      </c>
      <c r="F33" s="63">
        <v>32769.49389427104</v>
      </c>
      <c r="I33" s="56">
        <v>39965</v>
      </c>
      <c r="J33" s="62">
        <v>99359538.3293092</v>
      </c>
      <c r="K33" s="62">
        <v>347134110.5275359</v>
      </c>
      <c r="L33" s="62">
        <v>446493648.85684514</v>
      </c>
      <c r="M33" s="63">
        <v>865059.8430550575</v>
      </c>
      <c r="O33">
        <v>11617581.147610424</v>
      </c>
      <c r="P33">
        <v>59481899.32723511</v>
      </c>
      <c r="Q33">
        <v>104533.18769922762</v>
      </c>
      <c r="S33" s="33">
        <f t="shared" si="1"/>
        <v>90964599.02340488</v>
      </c>
      <c r="T33" s="33">
        <f t="shared" si="0"/>
        <v>298765596.7612845</v>
      </c>
      <c r="U33" s="33">
        <f t="shared" si="2"/>
        <v>793296.149250101</v>
      </c>
    </row>
    <row r="34" spans="2:21" ht="12.75">
      <c r="B34" s="56">
        <v>39995</v>
      </c>
      <c r="C34" s="62">
        <v>3070949.177894519</v>
      </c>
      <c r="D34" s="62">
        <v>11069429.062303964</v>
      </c>
      <c r="E34" s="62">
        <v>14140378.240198484</v>
      </c>
      <c r="F34" s="63">
        <v>27426.822395311738</v>
      </c>
      <c r="I34" s="56">
        <v>39995</v>
      </c>
      <c r="J34" s="62">
        <v>99102332.88280702</v>
      </c>
      <c r="K34" s="62">
        <v>360399591.3541509</v>
      </c>
      <c r="L34" s="62">
        <v>459501924.2369579</v>
      </c>
      <c r="M34" s="63">
        <v>865722.5062161944</v>
      </c>
      <c r="O34">
        <v>11887127.448382359</v>
      </c>
      <c r="P34">
        <v>61887597.927790135</v>
      </c>
      <c r="Q34">
        <v>90402.03508285878</v>
      </c>
      <c r="S34" s="33">
        <f t="shared" si="1"/>
        <v>90286154.61231917</v>
      </c>
      <c r="T34" s="33">
        <f t="shared" si="0"/>
        <v>309581422.48866475</v>
      </c>
      <c r="U34" s="33">
        <f t="shared" si="2"/>
        <v>802747.2935286474</v>
      </c>
    </row>
    <row r="35" spans="2:21" ht="12.75">
      <c r="B35" s="56">
        <v>40026</v>
      </c>
      <c r="C35" s="62">
        <v>3201730.1783024613</v>
      </c>
      <c r="D35" s="62">
        <v>10834460.335049013</v>
      </c>
      <c r="E35" s="62">
        <v>14036190.513351474</v>
      </c>
      <c r="F35" s="63">
        <v>27751.64165287054</v>
      </c>
      <c r="I35" s="56">
        <v>40026</v>
      </c>
      <c r="J35" s="62">
        <v>103619917.64601915</v>
      </c>
      <c r="K35" s="62">
        <v>361540695.8263419</v>
      </c>
      <c r="L35" s="62">
        <v>465160613.4723611</v>
      </c>
      <c r="M35" s="63">
        <v>863650.8033133406</v>
      </c>
      <c r="O35">
        <v>12374938.594704667</v>
      </c>
      <c r="P35">
        <v>62477515.28029892</v>
      </c>
      <c r="Q35">
        <v>90285.67142464935</v>
      </c>
      <c r="S35" s="33">
        <f t="shared" si="1"/>
        <v>94446709.22961694</v>
      </c>
      <c r="T35" s="33">
        <f t="shared" si="0"/>
        <v>309897640.8810921</v>
      </c>
      <c r="U35" s="33">
        <f t="shared" si="2"/>
        <v>801116.7735415619</v>
      </c>
    </row>
    <row r="36" spans="2:21" ht="12.75">
      <c r="B36" s="56">
        <v>40057</v>
      </c>
      <c r="C36" s="62">
        <v>3267775.3204181925</v>
      </c>
      <c r="D36" s="62">
        <v>10702037.889815632</v>
      </c>
      <c r="E36" s="62">
        <v>13969813.210233824</v>
      </c>
      <c r="F36" s="63">
        <v>27756.92102096806</v>
      </c>
      <c r="I36" s="56">
        <v>40057</v>
      </c>
      <c r="J36" s="62">
        <v>105301820.07379858</v>
      </c>
      <c r="K36" s="62">
        <v>355599928.8504645</v>
      </c>
      <c r="L36" s="62">
        <v>460901748.9242631</v>
      </c>
      <c r="M36" s="63">
        <v>870325.8322749701</v>
      </c>
      <c r="O36">
        <v>12803851.624658434</v>
      </c>
      <c r="P36">
        <v>63696473.862603374</v>
      </c>
      <c r="Q36">
        <v>91376.71404959825</v>
      </c>
      <c r="S36" s="33">
        <f t="shared" si="1"/>
        <v>95765743.76955834</v>
      </c>
      <c r="T36" s="33">
        <f t="shared" si="0"/>
        <v>302605492.8776768</v>
      </c>
      <c r="U36" s="33">
        <f t="shared" si="2"/>
        <v>806706.03924634</v>
      </c>
    </row>
    <row r="37" spans="2:21" ht="12.75">
      <c r="B37" s="56">
        <v>40087</v>
      </c>
      <c r="C37" s="62">
        <v>3296088.1502761487</v>
      </c>
      <c r="D37" s="62">
        <v>11108955.88781281</v>
      </c>
      <c r="E37" s="62">
        <v>14405044.038088959</v>
      </c>
      <c r="F37" s="63">
        <v>28076.735045036377</v>
      </c>
      <c r="I37" s="56">
        <v>40087</v>
      </c>
      <c r="J37" s="62">
        <v>105787446.22420852</v>
      </c>
      <c r="K37" s="62">
        <v>372281517.56279314</v>
      </c>
      <c r="L37" s="62">
        <v>478068963.78700167</v>
      </c>
      <c r="M37" s="63">
        <v>882180.395351533</v>
      </c>
      <c r="O37">
        <v>13069822.541815683</v>
      </c>
      <c r="P37">
        <v>66885920.31102593</v>
      </c>
      <c r="Q37">
        <v>99600.5307122657</v>
      </c>
      <c r="S37" s="33">
        <f t="shared" si="1"/>
        <v>96013711.83266899</v>
      </c>
      <c r="T37" s="33">
        <f t="shared" si="0"/>
        <v>316504553.13958</v>
      </c>
      <c r="U37" s="33">
        <f t="shared" si="2"/>
        <v>810656.5996843036</v>
      </c>
    </row>
    <row r="38" spans="2:21" ht="12.75">
      <c r="B38" s="56">
        <v>40118</v>
      </c>
      <c r="C38" s="62">
        <v>3652190.699292086</v>
      </c>
      <c r="D38" s="62">
        <v>13702827.935168333</v>
      </c>
      <c r="E38" s="62">
        <v>17355018.63446042</v>
      </c>
      <c r="F38" s="63">
        <v>39039.92486006354</v>
      </c>
      <c r="I38" s="56">
        <v>40118</v>
      </c>
      <c r="J38" s="62">
        <v>104894073.27896589</v>
      </c>
      <c r="K38" s="62">
        <v>371303789.0459527</v>
      </c>
      <c r="L38" s="62">
        <v>476197862.32491857</v>
      </c>
      <c r="M38" s="63">
        <v>912746.6855946389</v>
      </c>
      <c r="O38">
        <v>13301141.690073816</v>
      </c>
      <c r="P38">
        <v>67744940.11781058</v>
      </c>
      <c r="Q38">
        <v>110019.36360818168</v>
      </c>
      <c r="S38" s="33">
        <f t="shared" si="1"/>
        <v>95245122.28818417</v>
      </c>
      <c r="T38" s="33">
        <f t="shared" si="0"/>
        <v>317261676.86331046</v>
      </c>
      <c r="U38" s="33">
        <f t="shared" si="2"/>
        <v>841767.2468465208</v>
      </c>
    </row>
    <row r="39" spans="2:21" ht="12.75">
      <c r="B39" s="59">
        <v>40148</v>
      </c>
      <c r="C39" s="64">
        <v>3541812.9899805877</v>
      </c>
      <c r="D39" s="64">
        <v>12899664.586841399</v>
      </c>
      <c r="E39" s="64">
        <v>16441477.576821987</v>
      </c>
      <c r="F39" s="65">
        <v>38072.76515726996</v>
      </c>
      <c r="I39" s="59">
        <v>40148</v>
      </c>
      <c r="J39" s="64">
        <v>104982799.47206756</v>
      </c>
      <c r="K39" s="64">
        <v>384471508.3325193</v>
      </c>
      <c r="L39" s="64">
        <v>489454307.8045869</v>
      </c>
      <c r="M39" s="65">
        <v>921525.48368549</v>
      </c>
      <c r="O39">
        <v>12825522.182212329</v>
      </c>
      <c r="P39">
        <v>67941157.80978017</v>
      </c>
      <c r="Q39">
        <v>108361.79369848638</v>
      </c>
      <c r="S39" s="33">
        <f t="shared" si="1"/>
        <v>95699090.27983584</v>
      </c>
      <c r="T39" s="33">
        <f t="shared" si="0"/>
        <v>329430015.1095805</v>
      </c>
      <c r="U39" s="33">
        <f t="shared" si="2"/>
        <v>851236.4551442736</v>
      </c>
    </row>
    <row r="40" spans="2:21" ht="12.75">
      <c r="B40" s="53">
        <v>40179</v>
      </c>
      <c r="C40" s="66">
        <v>3266043.7763333027</v>
      </c>
      <c r="D40" s="66">
        <v>11802214.832223564</v>
      </c>
      <c r="E40" s="66">
        <v>15068258.608556867</v>
      </c>
      <c r="F40" s="67">
        <v>29913.320290426436</v>
      </c>
      <c r="I40" s="53">
        <v>40179</v>
      </c>
      <c r="J40" s="66">
        <v>105141539.71760155</v>
      </c>
      <c r="K40" s="66">
        <v>390381894.705004</v>
      </c>
      <c r="L40" s="66">
        <v>495523434.4226055</v>
      </c>
      <c r="M40" s="67">
        <v>929899.8319632511</v>
      </c>
      <c r="O40">
        <v>13048104.26657288</v>
      </c>
      <c r="P40">
        <v>66063253.467900895</v>
      </c>
      <c r="Q40">
        <v>100480.36219724601</v>
      </c>
      <c r="S40" s="33">
        <f t="shared" si="1"/>
        <v>95359479.22736198</v>
      </c>
      <c r="T40" s="33">
        <f t="shared" si="0"/>
        <v>336120856.06932664</v>
      </c>
      <c r="U40" s="33">
        <f t="shared" si="2"/>
        <v>859332.7900564315</v>
      </c>
    </row>
    <row r="41" spans="2:21" ht="12.75">
      <c r="B41" s="56">
        <v>40210</v>
      </c>
      <c r="C41" s="62">
        <v>3124765.4484745627</v>
      </c>
      <c r="D41" s="62">
        <v>10706782.718548596</v>
      </c>
      <c r="E41" s="62">
        <v>13831548.16702316</v>
      </c>
      <c r="F41" s="63">
        <v>29870.233071134575</v>
      </c>
      <c r="I41" s="56">
        <v>40210</v>
      </c>
      <c r="J41" s="62">
        <v>103811219.0600398</v>
      </c>
      <c r="K41" s="62">
        <v>370700377.9899153</v>
      </c>
      <c r="L41" s="62">
        <v>474511597.0499551</v>
      </c>
      <c r="M41" s="63">
        <v>948243.7283569451</v>
      </c>
      <c r="O41">
        <v>12985076.909407599</v>
      </c>
      <c r="P41">
        <v>63824112.942388505</v>
      </c>
      <c r="Q41">
        <v>102323.54730397735</v>
      </c>
      <c r="S41" s="33">
        <f t="shared" si="1"/>
        <v>93950907.59910676</v>
      </c>
      <c r="T41" s="33">
        <f t="shared" si="0"/>
        <v>317583047.7660754</v>
      </c>
      <c r="U41" s="33">
        <f t="shared" si="2"/>
        <v>875790.4141241023</v>
      </c>
    </row>
    <row r="42" spans="2:21" ht="12.75">
      <c r="B42" s="56">
        <v>40238</v>
      </c>
      <c r="C42" s="62">
        <v>3517952.185397721</v>
      </c>
      <c r="D42" s="62">
        <v>11640617.176240671</v>
      </c>
      <c r="E42" s="62">
        <v>15158569.361638393</v>
      </c>
      <c r="F42" s="63">
        <v>29413.43073068667</v>
      </c>
      <c r="I42" s="56">
        <v>40238</v>
      </c>
      <c r="J42" s="62">
        <v>119273459.58980092</v>
      </c>
      <c r="K42" s="62">
        <v>412721133.6789108</v>
      </c>
      <c r="L42" s="62">
        <v>531994593.2687117</v>
      </c>
      <c r="M42" s="63">
        <v>974764.3420365651</v>
      </c>
      <c r="O42">
        <v>15400008.224909998</v>
      </c>
      <c r="P42">
        <v>73785363.86385247</v>
      </c>
      <c r="Q42">
        <v>114915.17149751335</v>
      </c>
      <c r="S42" s="33">
        <f t="shared" si="1"/>
        <v>107391403.55028865</v>
      </c>
      <c r="T42" s="33">
        <f t="shared" si="0"/>
        <v>350576386.99129903</v>
      </c>
      <c r="U42" s="33">
        <f t="shared" si="2"/>
        <v>889262.6012697384</v>
      </c>
    </row>
    <row r="43" spans="2:21" ht="12.75">
      <c r="B43" s="56">
        <v>40269</v>
      </c>
      <c r="C43" s="62">
        <v>3170828.136328806</v>
      </c>
      <c r="D43" s="62">
        <v>11327077.345636448</v>
      </c>
      <c r="E43" s="62">
        <v>14497905.481965255</v>
      </c>
      <c r="F43" s="63">
        <v>29946.406048584005</v>
      </c>
      <c r="I43" s="56">
        <v>40269</v>
      </c>
      <c r="J43" s="62">
        <v>104567931.20816712</v>
      </c>
      <c r="K43" s="62">
        <v>388459136.23272544</v>
      </c>
      <c r="L43" s="62">
        <v>493027067.4408926</v>
      </c>
      <c r="M43" s="63">
        <v>957194.4934621712</v>
      </c>
      <c r="O43">
        <v>12823877.482664881</v>
      </c>
      <c r="P43">
        <v>66675446.633947484</v>
      </c>
      <c r="Q43">
        <v>104252.29947999836</v>
      </c>
      <c r="S43" s="33">
        <f t="shared" si="1"/>
        <v>94914881.86183104</v>
      </c>
      <c r="T43" s="33">
        <f t="shared" si="0"/>
        <v>333110766.9444144</v>
      </c>
      <c r="U43" s="33">
        <f t="shared" si="2"/>
        <v>882888.6000307568</v>
      </c>
    </row>
    <row r="44" spans="2:21" ht="12.75">
      <c r="B44" s="56">
        <v>40299</v>
      </c>
      <c r="C44" s="62">
        <v>3366697.4556012233</v>
      </c>
      <c r="D44" s="62">
        <v>11993681.214514878</v>
      </c>
      <c r="E44" s="62">
        <v>15360378.6701161</v>
      </c>
      <c r="F44" s="63">
        <v>31721.879586369854</v>
      </c>
      <c r="I44" s="56">
        <v>40299</v>
      </c>
      <c r="J44" s="62">
        <v>108429938.36642627</v>
      </c>
      <c r="K44" s="62">
        <v>397721737.1479872</v>
      </c>
      <c r="L44" s="62">
        <v>506151675.5144135</v>
      </c>
      <c r="M44" s="63">
        <v>933686.8533253697</v>
      </c>
      <c r="O44">
        <v>14128920.465686155</v>
      </c>
      <c r="P44">
        <v>72636197.38316976</v>
      </c>
      <c r="Q44">
        <v>106209.72675138398</v>
      </c>
      <c r="S44" s="33">
        <f t="shared" si="1"/>
        <v>97667715.35634135</v>
      </c>
      <c r="T44" s="33">
        <f t="shared" si="0"/>
        <v>337079220.97933227</v>
      </c>
      <c r="U44" s="33">
        <f t="shared" si="2"/>
        <v>859199.0061603555</v>
      </c>
    </row>
    <row r="45" spans="2:21" ht="12.75">
      <c r="B45" s="56">
        <v>40330</v>
      </c>
      <c r="C45" s="62">
        <v>3301063.4566529705</v>
      </c>
      <c r="D45" s="62">
        <v>11293964.981718875</v>
      </c>
      <c r="E45" s="62">
        <v>14595028.438371846</v>
      </c>
      <c r="F45" s="63">
        <v>32901.278504633075</v>
      </c>
      <c r="I45" s="56">
        <v>40330</v>
      </c>
      <c r="J45" s="62">
        <v>107872159.22584608</v>
      </c>
      <c r="K45" s="62">
        <v>384936742.2948187</v>
      </c>
      <c r="L45" s="62">
        <v>492808901.5206648</v>
      </c>
      <c r="M45" s="63">
        <v>929026.9708998223</v>
      </c>
      <c r="O45">
        <v>13835388.282702483</v>
      </c>
      <c r="P45">
        <v>70067061.21117438</v>
      </c>
      <c r="Q45">
        <v>109440.67955468774</v>
      </c>
      <c r="S45" s="33">
        <f t="shared" si="1"/>
        <v>97337834.39979658</v>
      </c>
      <c r="T45" s="33">
        <f t="shared" si="0"/>
        <v>326163646.0653632</v>
      </c>
      <c r="U45" s="33">
        <f t="shared" si="2"/>
        <v>852487.5698497677</v>
      </c>
    </row>
    <row r="46" spans="2:21" ht="12.75">
      <c r="B46" s="56">
        <v>40360</v>
      </c>
      <c r="C46" s="62">
        <v>3220328.044377467</v>
      </c>
      <c r="D46" s="62">
        <v>11280912.76510027</v>
      </c>
      <c r="E46" s="62">
        <v>14501240.809477737</v>
      </c>
      <c r="F46" s="63">
        <v>29469.32795087089</v>
      </c>
      <c r="I46" s="56">
        <v>40360</v>
      </c>
      <c r="J46" s="62">
        <v>105523081.10881619</v>
      </c>
      <c r="K46" s="62">
        <v>386973440.77086556</v>
      </c>
      <c r="L46" s="62">
        <v>492496521.87968177</v>
      </c>
      <c r="M46" s="63">
        <v>915195.4796054546</v>
      </c>
      <c r="O46">
        <v>13014914.111774867</v>
      </c>
      <c r="P46">
        <v>67268357.75324936</v>
      </c>
      <c r="Q46">
        <v>100504.45416904752</v>
      </c>
      <c r="S46" s="33">
        <f t="shared" si="1"/>
        <v>95728495.04141879</v>
      </c>
      <c r="T46" s="33">
        <f t="shared" si="0"/>
        <v>330985995.78271645</v>
      </c>
      <c r="U46" s="33">
        <f t="shared" si="2"/>
        <v>844160.3533872779</v>
      </c>
    </row>
    <row r="47" spans="2:21" ht="12.75">
      <c r="B47" s="56">
        <v>40391</v>
      </c>
      <c r="C47" s="62">
        <v>3215700.3339705826</v>
      </c>
      <c r="D47" s="62">
        <v>10996920.00006128</v>
      </c>
      <c r="E47" s="62">
        <v>14212620.334031861</v>
      </c>
      <c r="F47" s="63">
        <v>29282.712638828118</v>
      </c>
      <c r="I47" s="56">
        <v>40391</v>
      </c>
      <c r="J47" s="62">
        <v>106827430.89536515</v>
      </c>
      <c r="K47" s="62">
        <v>390958890.3323546</v>
      </c>
      <c r="L47" s="62">
        <v>497786321.2277198</v>
      </c>
      <c r="M47" s="63">
        <v>920707.0310873869</v>
      </c>
      <c r="O47">
        <v>12965398.434545226</v>
      </c>
      <c r="P47">
        <v>67292202.09973864</v>
      </c>
      <c r="Q47">
        <v>99836.99916235475</v>
      </c>
      <c r="S47" s="33">
        <f t="shared" si="1"/>
        <v>97077732.7947905</v>
      </c>
      <c r="T47" s="33">
        <f t="shared" si="0"/>
        <v>334663608.2326772</v>
      </c>
      <c r="U47" s="33">
        <f t="shared" si="2"/>
        <v>850152.7445638602</v>
      </c>
    </row>
    <row r="48" spans="2:21" ht="12.75">
      <c r="B48" s="56">
        <v>40422</v>
      </c>
      <c r="C48" s="62">
        <v>3356753.967727296</v>
      </c>
      <c r="D48" s="62">
        <v>10574774.67940969</v>
      </c>
      <c r="E48" s="62">
        <v>13931528.647136986</v>
      </c>
      <c r="F48" s="63">
        <v>29541.582800782853</v>
      </c>
      <c r="I48" s="56">
        <v>40422</v>
      </c>
      <c r="J48" s="62">
        <v>112703026.80408278</v>
      </c>
      <c r="K48" s="62">
        <v>382196156.07530254</v>
      </c>
      <c r="L48" s="62">
        <v>494899182.87938535</v>
      </c>
      <c r="M48" s="63">
        <v>936905.355664645</v>
      </c>
      <c r="O48">
        <v>13864926.187542506</v>
      </c>
      <c r="P48">
        <v>67377764.97899619</v>
      </c>
      <c r="Q48">
        <v>102128.52602329582</v>
      </c>
      <c r="S48" s="33">
        <f t="shared" si="1"/>
        <v>102194854.58426759</v>
      </c>
      <c r="T48" s="33">
        <f t="shared" si="0"/>
        <v>325393165.77571607</v>
      </c>
      <c r="U48" s="33">
        <f t="shared" si="2"/>
        <v>864318.412442132</v>
      </c>
    </row>
    <row r="49" spans="2:21" ht="12.75">
      <c r="B49" s="56">
        <v>40452</v>
      </c>
      <c r="C49" s="62">
        <v>3249786.930518519</v>
      </c>
      <c r="D49" s="62">
        <v>11188377.67322003</v>
      </c>
      <c r="E49" s="62">
        <v>14438164.603738548</v>
      </c>
      <c r="F49" s="63">
        <v>29136.043801279367</v>
      </c>
      <c r="I49" s="56">
        <v>40452</v>
      </c>
      <c r="J49" s="62">
        <v>108718044.24741393</v>
      </c>
      <c r="K49" s="62">
        <v>400288027.4204133</v>
      </c>
      <c r="L49" s="62">
        <v>509006071.66782725</v>
      </c>
      <c r="M49" s="63">
        <v>937289.1647519639</v>
      </c>
      <c r="O49">
        <v>13304684.723184051</v>
      </c>
      <c r="P49">
        <v>68679706.06536652</v>
      </c>
      <c r="Q49">
        <v>101059.54799728584</v>
      </c>
      <c r="S49" s="33">
        <f t="shared" si="1"/>
        <v>98663146.4547484</v>
      </c>
      <c r="T49" s="33">
        <f t="shared" si="0"/>
        <v>342796699.02826685</v>
      </c>
      <c r="U49" s="33">
        <f t="shared" si="2"/>
        <v>865365.6605559575</v>
      </c>
    </row>
    <row r="50" spans="2:21" ht="12.75">
      <c r="B50" s="56">
        <v>40483</v>
      </c>
      <c r="C50" s="62">
        <v>3422541.4206697033</v>
      </c>
      <c r="D50" s="62">
        <v>11871278.692311995</v>
      </c>
      <c r="E50" s="62">
        <v>15293820.112981698</v>
      </c>
      <c r="F50" s="63">
        <v>38663.17821953009</v>
      </c>
      <c r="I50" s="56">
        <v>40483</v>
      </c>
      <c r="J50" s="62">
        <v>111245036.68479642</v>
      </c>
      <c r="K50" s="62">
        <v>396201767.32287663</v>
      </c>
      <c r="L50" s="62">
        <v>507446804.007673</v>
      </c>
      <c r="M50" s="63">
        <v>963593.4409376626</v>
      </c>
      <c r="O50">
        <v>13681840.473184913</v>
      </c>
      <c r="P50">
        <v>67948331.29628497</v>
      </c>
      <c r="Q50">
        <v>101282.84955339035</v>
      </c>
      <c r="S50" s="33">
        <f t="shared" si="1"/>
        <v>100985737.63228121</v>
      </c>
      <c r="T50" s="33">
        <f t="shared" si="0"/>
        <v>340124714.71890366</v>
      </c>
      <c r="U50" s="33">
        <f t="shared" si="2"/>
        <v>900973.7696038024</v>
      </c>
    </row>
    <row r="51" spans="2:21" ht="12.75">
      <c r="B51" s="59">
        <v>40513</v>
      </c>
      <c r="C51" s="64">
        <v>3557751.1601142143</v>
      </c>
      <c r="D51" s="64">
        <v>13183156.184903916</v>
      </c>
      <c r="E51" s="64">
        <v>16740907.34501813</v>
      </c>
      <c r="F51" s="65">
        <v>37379.686954695586</v>
      </c>
      <c r="I51" s="59">
        <v>40513</v>
      </c>
      <c r="J51" s="64">
        <v>111378180.0954906</v>
      </c>
      <c r="K51" s="64">
        <v>412342684.9503585</v>
      </c>
      <c r="L51" s="64">
        <v>523720865.0458491</v>
      </c>
      <c r="M51" s="65">
        <v>966827.4349554868</v>
      </c>
      <c r="O51">
        <v>13126032.44569965</v>
      </c>
      <c r="P51">
        <v>68905998.65268502</v>
      </c>
      <c r="Q51">
        <v>105000.13484501628</v>
      </c>
      <c r="S51" s="33">
        <f t="shared" si="1"/>
        <v>101809898.80990517</v>
      </c>
      <c r="T51" s="33">
        <f t="shared" si="0"/>
        <v>356619842.48257744</v>
      </c>
      <c r="U51" s="33">
        <f t="shared" si="2"/>
        <v>899206.9870651661</v>
      </c>
    </row>
    <row r="52" spans="2:21" ht="12.75">
      <c r="B52" s="53">
        <v>40544</v>
      </c>
      <c r="C52" s="66">
        <v>3562791.074718979</v>
      </c>
      <c r="D52" s="66">
        <v>13569862.353746166</v>
      </c>
      <c r="E52" s="66">
        <v>17132653.428465147</v>
      </c>
      <c r="F52" s="67">
        <v>34723.623603672684</v>
      </c>
      <c r="I52" s="53">
        <v>40544</v>
      </c>
      <c r="J52" s="66">
        <v>112774304.52350602</v>
      </c>
      <c r="K52" s="66">
        <v>422520487.90881634</v>
      </c>
      <c r="L52" s="66">
        <v>535294792.4323224</v>
      </c>
      <c r="M52" s="67">
        <v>985978.8924679429</v>
      </c>
      <c r="O52">
        <v>13827996.287201777</v>
      </c>
      <c r="P52">
        <v>70689738.08204088</v>
      </c>
      <c r="Q52">
        <v>110640.90269973893</v>
      </c>
      <c r="S52" s="33">
        <f t="shared" si="1"/>
        <v>102509099.31102322</v>
      </c>
      <c r="T52" s="33">
        <f t="shared" si="0"/>
        <v>365400612.1805216</v>
      </c>
      <c r="U52" s="33">
        <f t="shared" si="2"/>
        <v>910061.6133718767</v>
      </c>
    </row>
    <row r="53" spans="2:21" ht="12.75">
      <c r="B53" s="56">
        <v>40575</v>
      </c>
      <c r="C53" s="62">
        <v>3398982.624969333</v>
      </c>
      <c r="D53" s="62">
        <v>11620481.536324415</v>
      </c>
      <c r="E53" s="62">
        <v>15019464.161293749</v>
      </c>
      <c r="F53" s="63">
        <v>32206.543235649704</v>
      </c>
      <c r="I53" s="56">
        <v>40575</v>
      </c>
      <c r="J53" s="62">
        <v>110342146.67515856</v>
      </c>
      <c r="K53" s="62">
        <v>394296811.27312446</v>
      </c>
      <c r="L53" s="62">
        <v>504638957.948283</v>
      </c>
      <c r="M53" s="63">
        <v>992528.0784570549</v>
      </c>
      <c r="O53">
        <v>12563755.24156744</v>
      </c>
      <c r="P53">
        <v>61973753.75241926</v>
      </c>
      <c r="Q53">
        <v>99937.26523427523</v>
      </c>
      <c r="S53" s="33">
        <f t="shared" si="1"/>
        <v>101177374.05856046</v>
      </c>
      <c r="T53" s="33">
        <f t="shared" si="0"/>
        <v>343943539.0570296</v>
      </c>
      <c r="U53" s="33">
        <f t="shared" si="2"/>
        <v>924797.3564584294</v>
      </c>
    </row>
    <row r="54" spans="2:21" ht="12.75">
      <c r="B54" s="56">
        <v>40603</v>
      </c>
      <c r="C54" s="62">
        <v>3848186.6889836555</v>
      </c>
      <c r="D54" s="62">
        <v>12973322.2089609</v>
      </c>
      <c r="E54" s="62">
        <v>16821508.897944555</v>
      </c>
      <c r="F54" s="63">
        <v>31871.279130507184</v>
      </c>
      <c r="I54" s="56">
        <v>40603</v>
      </c>
      <c r="J54" s="62">
        <v>124564977.8263737</v>
      </c>
      <c r="K54" s="62">
        <v>432118898.15494907</v>
      </c>
      <c r="L54" s="62">
        <v>556683875.9813228</v>
      </c>
      <c r="M54" s="63">
        <v>1006673.7104454695</v>
      </c>
      <c r="O54">
        <v>14076402.529598918</v>
      </c>
      <c r="P54">
        <v>69124146.32711643</v>
      </c>
      <c r="Q54">
        <v>95068.18448881671</v>
      </c>
      <c r="S54" s="33">
        <f t="shared" si="1"/>
        <v>114336761.98575842</v>
      </c>
      <c r="T54" s="33">
        <f t="shared" si="0"/>
        <v>375968074.03679353</v>
      </c>
      <c r="U54" s="33">
        <f t="shared" si="2"/>
        <v>943476.8050871599</v>
      </c>
    </row>
    <row r="55" spans="2:21" ht="12.75">
      <c r="B55" s="56">
        <v>40634</v>
      </c>
      <c r="C55" s="62">
        <v>4316734.941601532</v>
      </c>
      <c r="D55" s="62">
        <v>18020730.065140028</v>
      </c>
      <c r="E55" s="62">
        <v>22337465.00674156</v>
      </c>
      <c r="F55" s="63">
        <v>41745.87980986298</v>
      </c>
      <c r="I55" s="56">
        <v>40634</v>
      </c>
      <c r="J55" s="62">
        <v>110845228.5409837</v>
      </c>
      <c r="K55" s="62">
        <v>415792751.79325455</v>
      </c>
      <c r="L55" s="62">
        <v>526637980.3342383</v>
      </c>
      <c r="M55" s="63">
        <v>998608.9255432907</v>
      </c>
      <c r="O55">
        <v>13708265.749108257</v>
      </c>
      <c r="P55">
        <v>72907985.24758732</v>
      </c>
      <c r="Q55">
        <v>111224.88242304191</v>
      </c>
      <c r="S55" s="33">
        <f t="shared" si="1"/>
        <v>101453697.73347698</v>
      </c>
      <c r="T55" s="33">
        <f t="shared" si="0"/>
        <v>360905496.61080724</v>
      </c>
      <c r="U55" s="33">
        <f t="shared" si="2"/>
        <v>929129.9229301116</v>
      </c>
    </row>
    <row r="56" spans="2:21" ht="12.75">
      <c r="B56" s="56">
        <v>40664</v>
      </c>
      <c r="C56" s="62">
        <v>4172207.315678606</v>
      </c>
      <c r="D56" s="62">
        <v>15557844.050590744</v>
      </c>
      <c r="E56" s="62">
        <v>19730051.36626935</v>
      </c>
      <c r="F56" s="63">
        <v>39112.07733333262</v>
      </c>
      <c r="I56" s="56">
        <v>40664</v>
      </c>
      <c r="J56" s="62">
        <v>119276301.77411999</v>
      </c>
      <c r="K56" s="62">
        <v>421682401.27515256</v>
      </c>
      <c r="L56" s="62">
        <v>540958703.0492725</v>
      </c>
      <c r="M56" s="63">
        <v>985044.6255992239</v>
      </c>
      <c r="O56">
        <v>13940709.643352665</v>
      </c>
      <c r="P56">
        <v>70577593.67271817</v>
      </c>
      <c r="Q56">
        <v>102081.08613731556</v>
      </c>
      <c r="S56" s="33">
        <f t="shared" si="1"/>
        <v>109507799.44644594</v>
      </c>
      <c r="T56" s="33">
        <f t="shared" si="0"/>
        <v>366662651.65302515</v>
      </c>
      <c r="U56" s="33">
        <f t="shared" si="2"/>
        <v>922075.6167952409</v>
      </c>
    </row>
    <row r="57" spans="2:21" ht="12.75">
      <c r="B57" s="56">
        <v>40695</v>
      </c>
      <c r="C57" s="62">
        <v>3690702.500845938</v>
      </c>
      <c r="D57" s="62">
        <v>13151913.000667587</v>
      </c>
      <c r="E57" s="62">
        <v>16842615.501513526</v>
      </c>
      <c r="F57" s="63">
        <v>35719.653198441665</v>
      </c>
      <c r="I57" s="56">
        <v>40695</v>
      </c>
      <c r="J57" s="62">
        <v>114251331.54127878</v>
      </c>
      <c r="K57" s="62">
        <v>406901056.6195277</v>
      </c>
      <c r="L57" s="62">
        <v>521152388.1608065</v>
      </c>
      <c r="M57" s="63">
        <v>979543.6878708276</v>
      </c>
      <c r="O57">
        <v>12954764.621437373</v>
      </c>
      <c r="P57">
        <v>65238444.66129942</v>
      </c>
      <c r="Q57">
        <v>104500.04216084315</v>
      </c>
      <c r="S57" s="33">
        <f t="shared" si="1"/>
        <v>104987269.42068735</v>
      </c>
      <c r="T57" s="33">
        <f t="shared" si="0"/>
        <v>354814524.95889586</v>
      </c>
      <c r="U57" s="33">
        <f t="shared" si="2"/>
        <v>910763.2989084261</v>
      </c>
    </row>
    <row r="58" spans="2:21" ht="12.75">
      <c r="B58" s="56">
        <v>40725</v>
      </c>
      <c r="C58" s="62">
        <v>3579283.1631337972</v>
      </c>
      <c r="D58" s="62">
        <v>13123862.330227261</v>
      </c>
      <c r="E58" s="62">
        <v>16703145.49336106</v>
      </c>
      <c r="F58" s="63">
        <v>34052.296628983866</v>
      </c>
      <c r="I58" s="56">
        <v>40725</v>
      </c>
      <c r="J58" s="62">
        <v>107383562.5633952</v>
      </c>
      <c r="K58" s="62">
        <v>412986936.634766</v>
      </c>
      <c r="L58" s="62">
        <v>520370499.1981612</v>
      </c>
      <c r="M58" s="63">
        <v>967378.0527593305</v>
      </c>
      <c r="O58">
        <v>11828786.655697752</v>
      </c>
      <c r="P58">
        <v>63140272.59617278</v>
      </c>
      <c r="Q58">
        <v>98230.6216744684</v>
      </c>
      <c r="S58" s="33">
        <f t="shared" si="1"/>
        <v>99134059.07083125</v>
      </c>
      <c r="T58" s="33">
        <f t="shared" si="0"/>
        <v>362970526.3688204</v>
      </c>
      <c r="U58" s="33">
        <f t="shared" si="2"/>
        <v>903199.727713846</v>
      </c>
    </row>
    <row r="59" spans="2:21" ht="12.75">
      <c r="B59" s="56">
        <v>40756</v>
      </c>
      <c r="C59" s="62">
        <v>3712444.1103104576</v>
      </c>
      <c r="D59" s="62">
        <v>12140902.287338044</v>
      </c>
      <c r="E59" s="62">
        <v>15853346.397648502</v>
      </c>
      <c r="F59" s="63">
        <v>32822.2068856486</v>
      </c>
      <c r="I59" s="56">
        <v>40756</v>
      </c>
      <c r="J59" s="62">
        <v>117056225.86411418</v>
      </c>
      <c r="K59" s="62">
        <v>414369170.2995504</v>
      </c>
      <c r="L59" s="62">
        <v>531425396.1636646</v>
      </c>
      <c r="M59" s="63">
        <v>972508.5630664756</v>
      </c>
      <c r="O59">
        <v>12958621.906032424</v>
      </c>
      <c r="P59">
        <v>63644476.256052434</v>
      </c>
      <c r="Q59">
        <v>101843.21493240216</v>
      </c>
      <c r="S59" s="33">
        <f t="shared" si="1"/>
        <v>107810048.0683922</v>
      </c>
      <c r="T59" s="33">
        <f t="shared" si="0"/>
        <v>362865596.330836</v>
      </c>
      <c r="U59" s="33">
        <f t="shared" si="2"/>
        <v>903487.5550197221</v>
      </c>
    </row>
    <row r="60" spans="2:21" ht="12.75">
      <c r="B60" s="56">
        <v>40787</v>
      </c>
      <c r="C60" s="62">
        <v>3698316.783415671</v>
      </c>
      <c r="D60" s="62">
        <v>11896330.23117342</v>
      </c>
      <c r="E60" s="62">
        <v>15594647.014589092</v>
      </c>
      <c r="F60" s="63">
        <v>33001.27552652588</v>
      </c>
      <c r="I60" s="56">
        <v>40787</v>
      </c>
      <c r="J60" s="62">
        <v>118434019.1764121</v>
      </c>
      <c r="K60" s="62">
        <v>402196812.24005103</v>
      </c>
      <c r="L60" s="62">
        <v>520630831.41646314</v>
      </c>
      <c r="M60" s="63">
        <v>980041.559482131</v>
      </c>
      <c r="O60">
        <v>13392587.539830672</v>
      </c>
      <c r="P60">
        <v>63413345.50231495</v>
      </c>
      <c r="Q60">
        <v>97966.51754368456</v>
      </c>
      <c r="S60" s="33">
        <f t="shared" si="1"/>
        <v>108739748.41999711</v>
      </c>
      <c r="T60" s="33">
        <f t="shared" si="0"/>
        <v>350679796.9689095</v>
      </c>
      <c r="U60" s="33">
        <f t="shared" si="2"/>
        <v>915076.3174649724</v>
      </c>
    </row>
    <row r="61" spans="2:21" ht="12.75">
      <c r="B61" s="56">
        <v>40817</v>
      </c>
      <c r="C61" s="62">
        <v>3610206.3627594556</v>
      </c>
      <c r="D61" s="62">
        <v>12945458.364557937</v>
      </c>
      <c r="E61" s="62">
        <v>16555664.727317393</v>
      </c>
      <c r="F61" s="63">
        <v>33529.86565389678</v>
      </c>
      <c r="I61" s="56">
        <v>40817</v>
      </c>
      <c r="J61" s="62">
        <v>114263365.81026846</v>
      </c>
      <c r="K61" s="62">
        <v>420804257.8059122</v>
      </c>
      <c r="L61" s="62">
        <v>535067623.61618066</v>
      </c>
      <c r="M61" s="63">
        <v>992119.0889637165</v>
      </c>
      <c r="O61">
        <v>12973689.477212412</v>
      </c>
      <c r="P61">
        <v>65916432.2965962</v>
      </c>
      <c r="Q61">
        <v>104061.6726322292</v>
      </c>
      <c r="S61" s="33">
        <f t="shared" si="1"/>
        <v>104899882.6958155</v>
      </c>
      <c r="T61" s="33">
        <f t="shared" si="0"/>
        <v>367833283.87387395</v>
      </c>
      <c r="U61" s="33">
        <f t="shared" si="2"/>
        <v>921587.2819853842</v>
      </c>
    </row>
    <row r="62" spans="2:21" ht="12.75">
      <c r="B62" s="56">
        <v>40848</v>
      </c>
      <c r="C62" s="62">
        <v>3951490.672997984</v>
      </c>
      <c r="D62" s="62">
        <v>14124713.60440631</v>
      </c>
      <c r="E62" s="62">
        <v>18076204.277404293</v>
      </c>
      <c r="F62" s="63">
        <v>41881.084527285886</v>
      </c>
      <c r="I62" s="56">
        <v>40848</v>
      </c>
      <c r="J62" s="62">
        <v>116778719.01472194</v>
      </c>
      <c r="K62" s="62">
        <v>415492846.315844</v>
      </c>
      <c r="L62" s="62">
        <v>532271565.3305659</v>
      </c>
      <c r="M62" s="63">
        <v>1014162.9111711335</v>
      </c>
      <c r="O62">
        <v>13142100.915350199</v>
      </c>
      <c r="P62">
        <v>64863788.39364615</v>
      </c>
      <c r="Q62">
        <v>104388.02298485272</v>
      </c>
      <c r="S62" s="33">
        <f t="shared" si="1"/>
        <v>107588108.77236973</v>
      </c>
      <c r="T62" s="33">
        <f t="shared" si="0"/>
        <v>364753771.5266042</v>
      </c>
      <c r="U62" s="33">
        <f t="shared" si="2"/>
        <v>951655.9727135666</v>
      </c>
    </row>
    <row r="63" spans="2:21" ht="12.75">
      <c r="B63" s="59">
        <v>40878</v>
      </c>
      <c r="C63" s="64">
        <v>4562451.470663087</v>
      </c>
      <c r="D63" s="64">
        <v>17045510.18567481</v>
      </c>
      <c r="E63" s="64">
        <v>21607961.656337894</v>
      </c>
      <c r="F63" s="65">
        <v>45054.293685320416</v>
      </c>
      <c r="I63" s="59">
        <v>40878</v>
      </c>
      <c r="J63" s="64">
        <v>121434264.3485463</v>
      </c>
      <c r="K63" s="64">
        <v>433165601.72118723</v>
      </c>
      <c r="L63" s="64">
        <v>554599866.0697335</v>
      </c>
      <c r="M63" s="65">
        <v>1025855.7349909989</v>
      </c>
      <c r="O63">
        <v>13507828.49380523</v>
      </c>
      <c r="P63">
        <v>69184712.67190537</v>
      </c>
      <c r="Q63">
        <v>108240.61900775734</v>
      </c>
      <c r="S63" s="33">
        <f t="shared" si="1"/>
        <v>112488887.32540415</v>
      </c>
      <c r="T63" s="33">
        <f t="shared" si="0"/>
        <v>381026399.2349566</v>
      </c>
      <c r="U63" s="33">
        <f t="shared" si="2"/>
        <v>962669.409668562</v>
      </c>
    </row>
    <row r="64" spans="2:21" ht="12.75">
      <c r="B64" s="53">
        <v>40909</v>
      </c>
      <c r="C64" s="66">
        <v>4039498.2632909105</v>
      </c>
      <c r="D64" s="66">
        <v>14601505.78926735</v>
      </c>
      <c r="E64" s="66">
        <v>18641004.052558262</v>
      </c>
      <c r="F64" s="67">
        <v>37388.003184820904</v>
      </c>
      <c r="I64" s="53">
        <v>40909</v>
      </c>
      <c r="J64" s="66">
        <v>121647181.35662492</v>
      </c>
      <c r="K64" s="66">
        <v>440038570.9903204</v>
      </c>
      <c r="L64" s="66">
        <v>561685752.3469453</v>
      </c>
      <c r="M64" s="67">
        <v>1021919.0190689159</v>
      </c>
      <c r="O64">
        <v>13430699.02713125</v>
      </c>
      <c r="P64">
        <v>66362871.610025086</v>
      </c>
      <c r="Q64">
        <v>99310.24131943283</v>
      </c>
      <c r="S64" s="33">
        <f t="shared" si="1"/>
        <v>112255980.59278458</v>
      </c>
      <c r="T64" s="33">
        <f t="shared" si="0"/>
        <v>388277205.16956264</v>
      </c>
      <c r="U64" s="33">
        <f t="shared" si="2"/>
        <v>959996.780934304</v>
      </c>
    </row>
    <row r="65" spans="2:21" ht="12.75">
      <c r="B65" s="56">
        <v>40940</v>
      </c>
      <c r="C65" s="62">
        <v>3927321.6580472523</v>
      </c>
      <c r="D65" s="62">
        <v>13727361.642600145</v>
      </c>
      <c r="E65" s="62">
        <v>17654683.300647397</v>
      </c>
      <c r="F65" s="63">
        <v>36479.214414953676</v>
      </c>
      <c r="I65" s="56">
        <v>40940</v>
      </c>
      <c r="J65" s="62">
        <v>119312769.30040239</v>
      </c>
      <c r="K65" s="62">
        <v>425239180.29640234</v>
      </c>
      <c r="L65" s="62">
        <v>544551949.5968047</v>
      </c>
      <c r="M65" s="63">
        <v>1030367.5475565093</v>
      </c>
      <c r="O65">
        <v>13102663.501926936</v>
      </c>
      <c r="P65">
        <v>63481411.02464175</v>
      </c>
      <c r="Q65">
        <v>95845.85446370608</v>
      </c>
      <c r="S65" s="33">
        <f t="shared" si="1"/>
        <v>110137427.4565227</v>
      </c>
      <c r="T65" s="33">
        <f t="shared" si="0"/>
        <v>375485130.9143607</v>
      </c>
      <c r="U65" s="33">
        <f t="shared" si="2"/>
        <v>971000.907507757</v>
      </c>
    </row>
    <row r="66" spans="2:21" ht="12.75">
      <c r="B66" s="56">
        <v>40969</v>
      </c>
      <c r="C66" s="62">
        <v>4283634.095992529</v>
      </c>
      <c r="D66" s="62">
        <v>14308829.24592555</v>
      </c>
      <c r="E66" s="62">
        <v>18592463.341918077</v>
      </c>
      <c r="F66" s="63">
        <v>36880.708654982016</v>
      </c>
      <c r="I66" s="56">
        <v>40969</v>
      </c>
      <c r="J66" s="62">
        <v>131746962.11542198</v>
      </c>
      <c r="K66" s="62">
        <v>459198229.8732196</v>
      </c>
      <c r="L66" s="62">
        <v>590945191.9886416</v>
      </c>
      <c r="M66" s="63">
        <v>1058649.3178115848</v>
      </c>
      <c r="O66">
        <v>14653006.719719658</v>
      </c>
      <c r="P66">
        <v>69922795.54446357</v>
      </c>
      <c r="Q66">
        <v>105480.87935259976</v>
      </c>
      <c r="S66" s="33">
        <f t="shared" si="1"/>
        <v>121377589.49169485</v>
      </c>
      <c r="T66" s="33">
        <f t="shared" si="0"/>
        <v>403584263.5746816</v>
      </c>
      <c r="U66" s="33">
        <f t="shared" si="2"/>
        <v>990049.1471139671</v>
      </c>
    </row>
    <row r="67" spans="2:21" ht="12.75">
      <c r="B67" s="56">
        <v>41000</v>
      </c>
      <c r="C67" s="62">
        <v>3655967.386858076</v>
      </c>
      <c r="D67" s="62">
        <v>13914713.647279892</v>
      </c>
      <c r="E67" s="62">
        <v>17570681.034137968</v>
      </c>
      <c r="F67" s="63">
        <v>36609.92147964834</v>
      </c>
      <c r="I67" s="56">
        <v>41000</v>
      </c>
      <c r="J67" s="62">
        <v>111713388.19059299</v>
      </c>
      <c r="K67" s="62">
        <v>439178387.1694889</v>
      </c>
      <c r="L67" s="62">
        <v>550891775.3600819</v>
      </c>
      <c r="M67" s="63">
        <v>1068225.8644161131</v>
      </c>
      <c r="O67">
        <v>12913125.29608247</v>
      </c>
      <c r="P67">
        <v>68619425.80523944</v>
      </c>
      <c r="Q67">
        <v>107983.71462033832</v>
      </c>
      <c r="S67" s="33">
        <f t="shared" si="1"/>
        <v>102456230.2813686</v>
      </c>
      <c r="T67" s="33">
        <f t="shared" si="0"/>
        <v>384473675.0115294</v>
      </c>
      <c r="U67" s="33">
        <f t="shared" si="2"/>
        <v>996852.0712754233</v>
      </c>
    </row>
    <row r="68" spans="2:21" ht="12.75">
      <c r="B68" s="56">
        <v>41030</v>
      </c>
      <c r="C68" s="62">
        <v>5002706.121743886</v>
      </c>
      <c r="D68" s="62">
        <v>17356213.051751573</v>
      </c>
      <c r="E68" s="62">
        <v>22358919.173495457</v>
      </c>
      <c r="F68" s="63">
        <v>46102.024737466956</v>
      </c>
      <c r="I68" s="56">
        <v>41030</v>
      </c>
      <c r="J68" s="62">
        <v>125336256.45033748</v>
      </c>
      <c r="K68" s="62">
        <v>441590913.75033647</v>
      </c>
      <c r="L68" s="62">
        <v>566927170.2006739</v>
      </c>
      <c r="M68" s="63">
        <v>1035479.5705971244</v>
      </c>
      <c r="O68">
        <v>14594373.141943483</v>
      </c>
      <c r="P68">
        <v>69736429.74979977</v>
      </c>
      <c r="Q68">
        <v>103480.05304422513</v>
      </c>
      <c r="S68" s="33">
        <f t="shared" si="1"/>
        <v>115744589.43013789</v>
      </c>
      <c r="T68" s="33">
        <f>+D68+K68-P68</f>
        <v>389210697.05228823</v>
      </c>
      <c r="U68" s="33">
        <f t="shared" si="2"/>
        <v>978101.5422903663</v>
      </c>
    </row>
    <row r="69" spans="2:21" ht="12.75">
      <c r="B69" s="56">
        <v>41061</v>
      </c>
      <c r="C69" s="68">
        <v>4143788.213725191</v>
      </c>
      <c r="D69" s="68">
        <v>14167763.01770945</v>
      </c>
      <c r="E69" s="68">
        <v>18311551.231434643</v>
      </c>
      <c r="F69" s="69">
        <v>40137.40495314962</v>
      </c>
      <c r="I69" s="56">
        <v>41061</v>
      </c>
      <c r="J69" s="68">
        <v>118938931.52362804</v>
      </c>
      <c r="K69" s="68">
        <v>424735320.90366447</v>
      </c>
      <c r="L69" s="68">
        <v>543674252.4272925</v>
      </c>
      <c r="M69" s="69">
        <v>1027450.677821648</v>
      </c>
      <c r="O69">
        <v>13276952.740732513</v>
      </c>
      <c r="P69">
        <v>65035529.34024784</v>
      </c>
      <c r="Q69">
        <v>104819.94026027042</v>
      </c>
      <c r="S69" s="33">
        <f>+C69+J69-O69</f>
        <v>109805766.99662071</v>
      </c>
      <c r="T69" s="33">
        <f>+D69+K69-P69</f>
        <v>373867554.5811261</v>
      </c>
      <c r="U69" s="33">
        <f>+F69+M69-Q69</f>
        <v>962768.1425145273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Room</dc:title>
  <dc:subject/>
  <dc:creator>stecnico2</dc:creator>
  <cp:keywords/>
  <dc:description/>
  <cp:lastModifiedBy>ENDESA</cp:lastModifiedBy>
  <dcterms:created xsi:type="dcterms:W3CDTF">2009-05-13T16:36:48Z</dcterms:created>
  <dcterms:modified xsi:type="dcterms:W3CDTF">2012-07-13T18:15:56Z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ontentTy">
    <vt:lpwstr>Documento</vt:lpwstr>
  </property>
  <property fmtid="{D5CDD505-2E9C-101B-9397-08002B2CF9AE}" pid="4" name="Ord">
    <vt:lpwstr>205.000000000000</vt:lpwstr>
  </property>
  <property fmtid="{D5CDD505-2E9C-101B-9397-08002B2CF9AE}" pid="5" name="Clasificaci">
    <vt:lpwstr>EDN-01-2012-LP</vt:lpwstr>
  </property>
</Properties>
</file>