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tabRatio="719" activeTab="1"/>
  </bookViews>
  <sheets>
    <sheet name="Consumos EDN" sheetId="1" r:id="rId1"/>
    <sheet name="Tensiones EDN" sheetId="2" r:id="rId2"/>
    <sheet name="Consumos LDS" sheetId="3" r:id="rId3"/>
    <sheet name="Tensiones LDS" sheetId="4" r:id="rId4"/>
    <sheet name="Calculo fp" sheetId="5" r:id="rId5"/>
  </sheets>
  <definedNames/>
  <calcPr fullCalcOnLoad="1"/>
</workbook>
</file>

<file path=xl/sharedStrings.xml><?xml version="1.0" encoding="utf-8"?>
<sst xmlns="http://schemas.openxmlformats.org/spreadsheetml/2006/main" count="74" uniqueCount="49">
  <si>
    <t>Potencia</t>
  </si>
  <si>
    <t>Energía</t>
  </si>
  <si>
    <t>Mes</t>
  </si>
  <si>
    <t>(*)</t>
  </si>
  <si>
    <t>Horas Punta</t>
  </si>
  <si>
    <t>Fuera Punta</t>
  </si>
  <si>
    <t>Total</t>
  </si>
  <si>
    <t>MW</t>
  </si>
  <si>
    <t>MWh</t>
  </si>
  <si>
    <t>Consumos Históricos del Mercado Eléctrico de EDELNOR</t>
  </si>
  <si>
    <t>Tensiones Mensuales Promedio en Barras de Entrega y Medición de Edelnor (kV)</t>
  </si>
  <si>
    <t>Chavarria 
220 kV</t>
  </si>
  <si>
    <t>Santa Rosa 
220 kV</t>
  </si>
  <si>
    <t>Santa Rosa 
60 kV</t>
  </si>
  <si>
    <t>Ventanilla 
220 kV</t>
  </si>
  <si>
    <t>Paramonga 
Nueva 66 kV</t>
  </si>
  <si>
    <t>Huacho  
66 kV</t>
  </si>
  <si>
    <t>edn</t>
  </si>
  <si>
    <t>fp</t>
  </si>
  <si>
    <t>EHP</t>
  </si>
  <si>
    <t>EHFP</t>
  </si>
  <si>
    <t>Período Enero-2007 a Junio-2012</t>
  </si>
  <si>
    <t>Zapallal
220 kV</t>
  </si>
  <si>
    <t>Carabayllo
220 kV</t>
  </si>
  <si>
    <t>Demandas Históricas del Mercado Regulado - Luz del Sur</t>
  </si>
  <si>
    <t>Coincidente</t>
  </si>
  <si>
    <t>Fuera de Punta</t>
  </si>
  <si>
    <t>Tensiones Mensuales Promedio en Barras de Entrega y Medición de Luz del Sur (kV)</t>
  </si>
  <si>
    <t>Santa Rosa</t>
  </si>
  <si>
    <t>San Juan</t>
  </si>
  <si>
    <t>Chilca</t>
  </si>
  <si>
    <t>Industriales</t>
  </si>
  <si>
    <t>Cantera</t>
  </si>
  <si>
    <t>Huachipa</t>
  </si>
  <si>
    <t>Salamanca</t>
  </si>
  <si>
    <t>Ñaña</t>
  </si>
  <si>
    <t>Chosica</t>
  </si>
  <si>
    <t>Callahuanca</t>
  </si>
  <si>
    <t>220 kV</t>
  </si>
  <si>
    <t>220kV</t>
  </si>
  <si>
    <t>60 kV</t>
  </si>
  <si>
    <t>10 kV</t>
  </si>
  <si>
    <t>EDN + LDS</t>
  </si>
  <si>
    <t>Energía 
Horas Punta 
(kWh)</t>
  </si>
  <si>
    <t>Energía 
Horas Fuera de Punta 
(kWh)</t>
  </si>
  <si>
    <t>Total  energía 
(kWh)</t>
  </si>
  <si>
    <t>Factor de 
Ponderación 
(fp)</t>
  </si>
  <si>
    <t>Cálculo del  Factor de Ponderación   (Fp)</t>
  </si>
  <si>
    <t>lds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</si>
</sst>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#,##0.0"/>
    <numFmt numFmtId="174" formatCode="_ * #,##0.000_ ;_ * \-#,##0.000_ ;_ * &quot;-&quot;??_ ;_ @_ "/>
    <numFmt numFmtId="175" formatCode="_([$€]* #,##0.00_);_([$€]* \(#,##0.00\);_([$€]* &quot;-&quot;??_);_(@_)"/>
    <numFmt numFmtId="176" formatCode="_ * #,##0.0_ ;_ * \-#,##0.0_ ;_ * &quot;-&quot;??_ ;_ @_ 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S/.&quot;#,##0;&quot;S/.&quot;\-#,##0"/>
    <numFmt numFmtId="186" formatCode="&quot;S/.&quot;#,##0;[Red]&quot;S/.&quot;\-#,##0"/>
    <numFmt numFmtId="187" formatCode="&quot;S/.&quot;#,##0.00;&quot;S/.&quot;\-#,##0.00"/>
    <numFmt numFmtId="188" formatCode="&quot;S/.&quot;#,##0.00;[Red]&quot;S/.&quot;\-#,##0.00"/>
    <numFmt numFmtId="189" formatCode="_ &quot;S/.&quot;* #,##0_ ;_ &quot;S/.&quot;* \-#,##0_ ;_ &quot;S/.&quot;* &quot;-&quot;_ ;_ @_ "/>
    <numFmt numFmtId="190" formatCode="_ &quot;S/.&quot;* #,##0.00_ ;_ &quot;S/.&quot;* \-#,##0.00_ ;_ &quot;S/.&quot;* &quot;-&quot;??_ ;_ @_ "/>
    <numFmt numFmtId="191" formatCode="0.0000"/>
    <numFmt numFmtId="192" formatCode="0.0"/>
    <numFmt numFmtId="193" formatCode="0.00000"/>
    <numFmt numFmtId="194" formatCode="0.0%"/>
    <numFmt numFmtId="195" formatCode="#,##0.000"/>
    <numFmt numFmtId="196" formatCode="0.000000"/>
    <numFmt numFmtId="197" formatCode="#,##0.0000000000"/>
    <numFmt numFmtId="198" formatCode="#,##0.000000000"/>
    <numFmt numFmtId="199" formatCode="#,##0.0000"/>
  </numFmts>
  <fonts count="2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0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0" borderId="0">
      <alignment/>
      <protection/>
    </xf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7" borderId="1" applyNumberFormat="0" applyAlignment="0" applyProtection="0"/>
    <xf numFmtId="17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3" xfId="0" applyBorder="1" applyAlignment="1" quotePrefix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17" fontId="0" fillId="0" borderId="14" xfId="0" applyNumberFormat="1" applyBorder="1" applyAlignment="1">
      <alignment horizontal="center"/>
    </xf>
    <xf numFmtId="17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173" fontId="0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7" fontId="0" fillId="0" borderId="31" xfId="0" applyNumberFormat="1" applyFont="1" applyBorder="1" applyAlignment="1">
      <alignment horizontal="center"/>
    </xf>
    <xf numFmtId="17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199" fontId="0" fillId="0" borderId="34" xfId="0" applyNumberFormat="1" applyBorder="1" applyAlignment="1">
      <alignment horizontal="center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24" fillId="0" borderId="0" xfId="55" applyFont="1" applyBorder="1">
      <alignment/>
      <protection/>
    </xf>
    <xf numFmtId="0" fontId="24" fillId="0" borderId="0" xfId="55" applyFont="1">
      <alignment/>
      <protection/>
    </xf>
    <xf numFmtId="0" fontId="25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0" fontId="26" fillId="0" borderId="17" xfId="55" applyFont="1" applyBorder="1" applyAlignment="1">
      <alignment horizontal="center"/>
      <protection/>
    </xf>
    <xf numFmtId="0" fontId="3" fillId="0" borderId="33" xfId="55" applyFont="1" applyBorder="1" applyAlignment="1" quotePrefix="1">
      <alignment horizontal="center"/>
      <protection/>
    </xf>
    <xf numFmtId="0" fontId="3" fillId="0" borderId="16" xfId="55" applyFont="1" applyBorder="1" applyAlignment="1" quotePrefix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24" fillId="0" borderId="15" xfId="55" applyFont="1" applyBorder="1" applyAlignment="1">
      <alignment horizontal="center"/>
      <protection/>
    </xf>
    <xf numFmtId="0" fontId="26" fillId="0" borderId="39" xfId="55" applyFont="1" applyBorder="1" applyAlignment="1">
      <alignment horizontal="center"/>
      <protection/>
    </xf>
    <xf numFmtId="0" fontId="26" fillId="0" borderId="15" xfId="55" applyFont="1" applyBorder="1" applyAlignment="1">
      <alignment horizontal="center"/>
      <protection/>
    </xf>
    <xf numFmtId="0" fontId="24" fillId="0" borderId="35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17" fontId="0" fillId="0" borderId="17" xfId="55" applyNumberFormat="1" applyFont="1" applyBorder="1" applyAlignment="1">
      <alignment horizontal="center"/>
      <protection/>
    </xf>
    <xf numFmtId="173" fontId="0" fillId="0" borderId="17" xfId="55" applyNumberFormat="1" applyFont="1" applyBorder="1" applyAlignment="1">
      <alignment horizontal="center"/>
      <protection/>
    </xf>
    <xf numFmtId="3" fontId="0" fillId="0" borderId="17" xfId="55" applyNumberFormat="1" applyFont="1" applyBorder="1" applyAlignment="1">
      <alignment horizontal="center"/>
      <protection/>
    </xf>
    <xf numFmtId="17" fontId="0" fillId="0" borderId="15" xfId="55" applyNumberFormat="1" applyFont="1" applyBorder="1" applyAlignment="1">
      <alignment horizontal="center"/>
      <protection/>
    </xf>
    <xf numFmtId="173" fontId="0" fillId="0" borderId="15" xfId="55" applyNumberFormat="1" applyFont="1" applyBorder="1" applyAlignment="1">
      <alignment horizontal="center"/>
      <protection/>
    </xf>
    <xf numFmtId="3" fontId="0" fillId="0" borderId="15" xfId="55" applyNumberFormat="1" applyFont="1" applyBorder="1" applyAlignment="1">
      <alignment horizontal="center"/>
      <protection/>
    </xf>
    <xf numFmtId="17" fontId="0" fillId="0" borderId="35" xfId="55" applyNumberFormat="1" applyFont="1" applyBorder="1" applyAlignment="1">
      <alignment horizontal="center"/>
      <protection/>
    </xf>
    <xf numFmtId="173" fontId="0" fillId="0" borderId="35" xfId="55" applyNumberFormat="1" applyFont="1" applyBorder="1" applyAlignment="1">
      <alignment horizontal="center"/>
      <protection/>
    </xf>
    <xf numFmtId="3" fontId="0" fillId="0" borderId="35" xfId="55" applyNumberFormat="1" applyFont="1" applyBorder="1" applyAlignment="1">
      <alignment horizontal="center"/>
      <protection/>
    </xf>
    <xf numFmtId="0" fontId="2" fillId="0" borderId="0" xfId="55" applyFont="1" applyAlignment="1" quotePrefix="1">
      <alignment horizontal="left"/>
      <protection/>
    </xf>
    <xf numFmtId="0" fontId="28" fillId="0" borderId="0" xfId="55">
      <alignment/>
      <protection/>
    </xf>
    <xf numFmtId="0" fontId="28" fillId="0" borderId="41" xfId="55" applyBorder="1" applyAlignment="1">
      <alignment horizontal="center"/>
      <protection/>
    </xf>
    <xf numFmtId="0" fontId="28" fillId="0" borderId="42" xfId="55" applyBorder="1" applyAlignment="1">
      <alignment horizontal="center"/>
      <protection/>
    </xf>
    <xf numFmtId="0" fontId="28" fillId="0" borderId="11" xfId="55" applyBorder="1" applyAlignment="1">
      <alignment horizontal="center"/>
      <protection/>
    </xf>
    <xf numFmtId="0" fontId="28" fillId="0" borderId="11" xfId="55" applyBorder="1" applyAlignment="1" quotePrefix="1">
      <alignment horizontal="center"/>
      <protection/>
    </xf>
    <xf numFmtId="0" fontId="28" fillId="0" borderId="23" xfId="55" applyBorder="1" applyAlignment="1">
      <alignment horizontal="center"/>
      <protection/>
    </xf>
    <xf numFmtId="0" fontId="28" fillId="0" borderId="43" xfId="55" applyBorder="1" applyAlignment="1">
      <alignment horizontal="center"/>
      <protection/>
    </xf>
    <xf numFmtId="0" fontId="28" fillId="0" borderId="44" xfId="55" applyBorder="1" applyAlignment="1" quotePrefix="1">
      <alignment horizontal="center"/>
      <protection/>
    </xf>
    <xf numFmtId="0" fontId="28" fillId="0" borderId="20" xfId="55" applyBorder="1" applyAlignment="1" quotePrefix="1">
      <alignment horizontal="center"/>
      <protection/>
    </xf>
    <xf numFmtId="0" fontId="28" fillId="0" borderId="25" xfId="55" applyBorder="1" applyAlignment="1" quotePrefix="1">
      <alignment horizontal="center"/>
      <protection/>
    </xf>
    <xf numFmtId="17" fontId="28" fillId="0" borderId="45" xfId="55" applyNumberFormat="1" applyBorder="1" applyAlignment="1">
      <alignment horizontal="center" vertical="center"/>
      <protection/>
    </xf>
    <xf numFmtId="173" fontId="0" fillId="0" borderId="46" xfId="55" applyNumberFormat="1" applyFont="1" applyBorder="1" applyAlignment="1">
      <alignment horizontal="center" vertical="center"/>
      <protection/>
    </xf>
    <xf numFmtId="173" fontId="0" fillId="0" borderId="34" xfId="55" applyNumberFormat="1" applyFont="1" applyBorder="1" applyAlignment="1">
      <alignment horizontal="center" vertical="center"/>
      <protection/>
    </xf>
    <xf numFmtId="4" fontId="0" fillId="0" borderId="47" xfId="55" applyNumberFormat="1" applyFont="1" applyBorder="1" applyAlignment="1">
      <alignment horizontal="center" vertical="center"/>
      <protection/>
    </xf>
    <xf numFmtId="17" fontId="28" fillId="0" borderId="48" xfId="55" applyNumberFormat="1" applyBorder="1" applyAlignment="1">
      <alignment horizontal="center" vertical="center"/>
      <protection/>
    </xf>
    <xf numFmtId="173" fontId="28" fillId="0" borderId="49" xfId="55" applyNumberFormat="1" applyBorder="1" applyAlignment="1">
      <alignment horizontal="center" vertical="center"/>
      <protection/>
    </xf>
    <xf numFmtId="173" fontId="28" fillId="0" borderId="50" xfId="55" applyNumberFormat="1" applyBorder="1" applyAlignment="1">
      <alignment horizontal="center" vertical="center"/>
      <protection/>
    </xf>
    <xf numFmtId="4" fontId="28" fillId="0" borderId="51" xfId="55" applyNumberFormat="1" applyBorder="1" applyAlignment="1">
      <alignment horizontal="center" vertical="center"/>
      <protection/>
    </xf>
    <xf numFmtId="173" fontId="28" fillId="0" borderId="0" xfId="55" applyNumberFormat="1">
      <alignment/>
      <protection/>
    </xf>
    <xf numFmtId="3" fontId="0" fillId="0" borderId="34" xfId="0" applyNumberFormat="1" applyBorder="1" applyAlignment="1">
      <alignment horizontal="center" vertical="center"/>
    </xf>
    <xf numFmtId="199" fontId="0" fillId="0" borderId="3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2" max="6" width="12.00390625" style="0" customWidth="1"/>
  </cols>
  <sheetData>
    <row r="2" spans="2:6" ht="15.75">
      <c r="B2" s="1" t="s">
        <v>9</v>
      </c>
      <c r="C2" s="2"/>
      <c r="D2" s="2"/>
      <c r="E2" s="2"/>
      <c r="F2" s="2"/>
    </row>
    <row r="3" spans="2:6" ht="15.75">
      <c r="B3" s="1" t="s">
        <v>21</v>
      </c>
      <c r="C3" s="2"/>
      <c r="D3" s="2"/>
      <c r="E3" s="2"/>
      <c r="F3" s="2"/>
    </row>
    <row r="4" spans="3:5" ht="13.5" thickBot="1">
      <c r="C4" s="3"/>
      <c r="D4" s="3"/>
      <c r="E4" s="3"/>
    </row>
    <row r="5" spans="2:12" ht="12.75">
      <c r="B5" s="4"/>
      <c r="C5" s="5" t="s">
        <v>0</v>
      </c>
      <c r="D5" s="6" t="s">
        <v>1</v>
      </c>
      <c r="E5" s="7"/>
      <c r="F5" s="8"/>
      <c r="H5" s="48"/>
      <c r="I5" s="46" t="s">
        <v>19</v>
      </c>
      <c r="J5" s="12" t="s">
        <v>20</v>
      </c>
      <c r="K5" s="46" t="s">
        <v>6</v>
      </c>
      <c r="L5" s="12" t="s">
        <v>18</v>
      </c>
    </row>
    <row r="6" spans="2:12" ht="12.75">
      <c r="B6" s="9" t="s">
        <v>2</v>
      </c>
      <c r="C6" s="10" t="s">
        <v>3</v>
      </c>
      <c r="D6" s="11" t="s">
        <v>4</v>
      </c>
      <c r="E6" s="12" t="s">
        <v>5</v>
      </c>
      <c r="F6" s="13" t="s">
        <v>6</v>
      </c>
      <c r="H6" s="49"/>
      <c r="I6" s="50"/>
      <c r="J6" s="51"/>
      <c r="K6" s="50"/>
      <c r="L6" s="51"/>
    </row>
    <row r="7" spans="2:12" ht="13.5" thickBot="1">
      <c r="B7" s="14"/>
      <c r="C7" s="15" t="s">
        <v>7</v>
      </c>
      <c r="D7" s="16" t="s">
        <v>8</v>
      </c>
      <c r="E7" s="15" t="s">
        <v>8</v>
      </c>
      <c r="F7" s="17" t="s">
        <v>8</v>
      </c>
      <c r="H7" s="47" t="s">
        <v>17</v>
      </c>
      <c r="I7" s="52">
        <f>+SUM(D57:D68)</f>
        <v>1445743.5750028323</v>
      </c>
      <c r="J7" s="52">
        <f>+SUM(E57:E68)</f>
        <v>5076136.770381154</v>
      </c>
      <c r="K7" s="52">
        <f>+I7+J7</f>
        <v>6521880.345383986</v>
      </c>
      <c r="L7" s="53">
        <f>+ROUND(I7/(I7+J7),3)</f>
        <v>0.222</v>
      </c>
    </row>
    <row r="8" ht="13.5" thickBot="1"/>
    <row r="9" spans="2:6" ht="12.75">
      <c r="B9" s="18">
        <v>40269</v>
      </c>
      <c r="C9" s="19">
        <v>882.8886000307568</v>
      </c>
      <c r="D9" s="20">
        <v>94914.88186183103</v>
      </c>
      <c r="E9" s="21">
        <v>333110.76694441435</v>
      </c>
      <c r="F9" s="22">
        <f aca="true" t="shared" si="0" ref="F9:F34">+D9+E9</f>
        <v>428025.6488062454</v>
      </c>
    </row>
    <row r="10" spans="2:6" ht="12.75">
      <c r="B10" s="23">
        <v>40299</v>
      </c>
      <c r="C10" s="24">
        <v>859.1990061603556</v>
      </c>
      <c r="D10" s="25">
        <v>97667.71535634134</v>
      </c>
      <c r="E10" s="26">
        <v>337079.2209793323</v>
      </c>
      <c r="F10" s="27">
        <f t="shared" si="0"/>
        <v>434746.9363356736</v>
      </c>
    </row>
    <row r="11" spans="2:6" ht="12.75">
      <c r="B11" s="23">
        <v>40330</v>
      </c>
      <c r="C11" s="24">
        <v>852.4875698497677</v>
      </c>
      <c r="D11" s="25">
        <v>97337.83439979657</v>
      </c>
      <c r="E11" s="26">
        <v>326163.64606536325</v>
      </c>
      <c r="F11" s="27">
        <f t="shared" si="0"/>
        <v>423501.4804651598</v>
      </c>
    </row>
    <row r="12" spans="2:6" ht="12.75">
      <c r="B12" s="23">
        <v>40360</v>
      </c>
      <c r="C12" s="24">
        <v>844.160353387278</v>
      </c>
      <c r="D12" s="25">
        <v>95728.49504141879</v>
      </c>
      <c r="E12" s="26">
        <v>330985.99578271643</v>
      </c>
      <c r="F12" s="27">
        <f t="shared" si="0"/>
        <v>426714.49082413525</v>
      </c>
    </row>
    <row r="13" spans="2:6" ht="12.75">
      <c r="B13" s="23">
        <v>40391</v>
      </c>
      <c r="C13" s="24">
        <v>850.1527445638602</v>
      </c>
      <c r="D13" s="25">
        <v>97077.7327947905</v>
      </c>
      <c r="E13" s="26">
        <v>334663.6082326772</v>
      </c>
      <c r="F13" s="27">
        <f t="shared" si="0"/>
        <v>431741.34102746774</v>
      </c>
    </row>
    <row r="14" spans="2:6" ht="12.75">
      <c r="B14" s="23">
        <v>40422</v>
      </c>
      <c r="C14" s="24">
        <v>864.3184124421321</v>
      </c>
      <c r="D14" s="25">
        <v>102194.85458426758</v>
      </c>
      <c r="E14" s="26">
        <v>325393.1657757161</v>
      </c>
      <c r="F14" s="27">
        <f t="shared" si="0"/>
        <v>427588.02035998367</v>
      </c>
    </row>
    <row r="15" spans="2:6" ht="12.75">
      <c r="B15" s="23">
        <v>40452</v>
      </c>
      <c r="C15" s="24">
        <v>865.3656605559574</v>
      </c>
      <c r="D15" s="25">
        <v>98663.1464547484</v>
      </c>
      <c r="E15" s="26">
        <v>342796.6990282668</v>
      </c>
      <c r="F15" s="27">
        <f t="shared" si="0"/>
        <v>441459.84548301523</v>
      </c>
    </row>
    <row r="16" spans="2:6" ht="12.75">
      <c r="B16" s="23">
        <v>40483</v>
      </c>
      <c r="C16" s="24">
        <v>900.9737696038023</v>
      </c>
      <c r="D16" s="25">
        <v>100985.73763228122</v>
      </c>
      <c r="E16" s="26">
        <v>340124.71471890365</v>
      </c>
      <c r="F16" s="27">
        <f t="shared" si="0"/>
        <v>441110.45235118485</v>
      </c>
    </row>
    <row r="17" spans="2:6" ht="12.75">
      <c r="B17" s="23">
        <v>40513</v>
      </c>
      <c r="C17" s="24">
        <v>899.2069870651661</v>
      </c>
      <c r="D17" s="25">
        <v>101809.89880990518</v>
      </c>
      <c r="E17" s="26">
        <v>356619.8424825774</v>
      </c>
      <c r="F17" s="27">
        <f t="shared" si="0"/>
        <v>458429.7412924826</v>
      </c>
    </row>
    <row r="18" spans="2:6" ht="12.75">
      <c r="B18" s="23">
        <v>40544</v>
      </c>
      <c r="C18" s="24">
        <v>910.0616133718767</v>
      </c>
      <c r="D18" s="25">
        <v>102509.09931102322</v>
      </c>
      <c r="E18" s="26">
        <v>365400.6121805216</v>
      </c>
      <c r="F18" s="27">
        <f t="shared" si="0"/>
        <v>467909.71149154485</v>
      </c>
    </row>
    <row r="19" spans="2:6" ht="12.75">
      <c r="B19" s="23">
        <v>40575</v>
      </c>
      <c r="C19" s="24">
        <v>924.7973564584294</v>
      </c>
      <c r="D19" s="25">
        <v>101177.37405856045</v>
      </c>
      <c r="E19" s="26">
        <v>343943.5390570296</v>
      </c>
      <c r="F19" s="27">
        <f t="shared" si="0"/>
        <v>445120.91311559005</v>
      </c>
    </row>
    <row r="20" spans="2:6" ht="12.75">
      <c r="B20" s="23">
        <v>40603</v>
      </c>
      <c r="C20" s="24">
        <v>943.4768050871598</v>
      </c>
      <c r="D20" s="25">
        <v>114336.76198575842</v>
      </c>
      <c r="E20" s="26">
        <v>375968.07403679355</v>
      </c>
      <c r="F20" s="27">
        <f t="shared" si="0"/>
        <v>490304.836022552</v>
      </c>
    </row>
    <row r="21" spans="2:6" ht="12.75">
      <c r="B21" s="23">
        <v>40634</v>
      </c>
      <c r="C21" s="24">
        <v>929.1299229301117</v>
      </c>
      <c r="D21" s="25">
        <v>101453.69773347698</v>
      </c>
      <c r="E21" s="26">
        <v>360905.49661080725</v>
      </c>
      <c r="F21" s="27">
        <f t="shared" si="0"/>
        <v>462359.19434428425</v>
      </c>
    </row>
    <row r="22" spans="2:6" ht="12.75">
      <c r="B22" s="23">
        <v>40664</v>
      </c>
      <c r="C22" s="24">
        <v>922.0756167952409</v>
      </c>
      <c r="D22" s="25">
        <v>109507.79944644595</v>
      </c>
      <c r="E22" s="26">
        <v>366662.6516530251</v>
      </c>
      <c r="F22" s="27">
        <f t="shared" si="0"/>
        <v>476170.4510994711</v>
      </c>
    </row>
    <row r="23" spans="2:6" ht="12.75">
      <c r="B23" s="23">
        <v>40695</v>
      </c>
      <c r="C23" s="24">
        <v>910.7632989084261</v>
      </c>
      <c r="D23" s="25">
        <v>104987.26942068734</v>
      </c>
      <c r="E23" s="26">
        <v>354814.52495889587</v>
      </c>
      <c r="F23" s="27">
        <f t="shared" si="0"/>
        <v>459801.7943795832</v>
      </c>
    </row>
    <row r="24" spans="2:6" ht="12.75">
      <c r="B24" s="23">
        <v>40725</v>
      </c>
      <c r="C24" s="24">
        <v>903.1997277138461</v>
      </c>
      <c r="D24" s="25">
        <v>99134.05907083125</v>
      </c>
      <c r="E24" s="26">
        <v>362970.52636882046</v>
      </c>
      <c r="F24" s="27">
        <f t="shared" si="0"/>
        <v>462104.58543965174</v>
      </c>
    </row>
    <row r="25" spans="2:6" ht="12.75">
      <c r="B25" s="23">
        <v>40756</v>
      </c>
      <c r="C25" s="24">
        <v>903.4875550197221</v>
      </c>
      <c r="D25" s="25">
        <v>107810.0480683922</v>
      </c>
      <c r="E25" s="26">
        <v>362865.596330836</v>
      </c>
      <c r="F25" s="27">
        <f t="shared" si="0"/>
        <v>470675.6443992282</v>
      </c>
    </row>
    <row r="26" spans="2:6" ht="12.75">
      <c r="B26" s="23">
        <v>40787</v>
      </c>
      <c r="C26" s="24">
        <v>915.0763174649724</v>
      </c>
      <c r="D26" s="25">
        <v>108739.74841999711</v>
      </c>
      <c r="E26" s="26">
        <v>350679.7969689095</v>
      </c>
      <c r="F26" s="27">
        <f t="shared" si="0"/>
        <v>459419.5453889066</v>
      </c>
    </row>
    <row r="27" spans="2:6" ht="12.75">
      <c r="B27" s="23">
        <v>40817</v>
      </c>
      <c r="C27" s="24">
        <v>921.5872819853842</v>
      </c>
      <c r="D27" s="25">
        <v>104899.8826958155</v>
      </c>
      <c r="E27" s="26">
        <v>367833.28387387394</v>
      </c>
      <c r="F27" s="27">
        <f t="shared" si="0"/>
        <v>472733.1665696894</v>
      </c>
    </row>
    <row r="28" spans="2:6" ht="12.75">
      <c r="B28" s="23">
        <v>40848</v>
      </c>
      <c r="C28" s="24">
        <v>951.6559727135666</v>
      </c>
      <c r="D28" s="25">
        <v>107588.10877236973</v>
      </c>
      <c r="E28" s="26">
        <v>364753.7715266042</v>
      </c>
      <c r="F28" s="27">
        <f t="shared" si="0"/>
        <v>472341.88029897393</v>
      </c>
    </row>
    <row r="29" spans="2:6" ht="12.75">
      <c r="B29" s="23">
        <v>40878</v>
      </c>
      <c r="C29" s="24">
        <v>962.669409668562</v>
      </c>
      <c r="D29" s="25">
        <v>112488.88732540415</v>
      </c>
      <c r="E29" s="26">
        <v>381026.3992349566</v>
      </c>
      <c r="F29" s="27">
        <f t="shared" si="0"/>
        <v>493515.28656036075</v>
      </c>
    </row>
    <row r="30" spans="2:6" ht="12.75">
      <c r="B30" s="23">
        <v>40909</v>
      </c>
      <c r="C30" s="24">
        <v>959.996780934304</v>
      </c>
      <c r="D30" s="25">
        <v>112255.98059278459</v>
      </c>
      <c r="E30" s="26">
        <v>388277.20516956266</v>
      </c>
      <c r="F30" s="27">
        <f t="shared" si="0"/>
        <v>500533.18576234725</v>
      </c>
    </row>
    <row r="31" spans="2:6" ht="12.75">
      <c r="B31" s="23">
        <v>40940</v>
      </c>
      <c r="C31" s="24">
        <v>971.000907507757</v>
      </c>
      <c r="D31" s="25">
        <v>110137.42745652271</v>
      </c>
      <c r="E31" s="26">
        <v>375485.1309143607</v>
      </c>
      <c r="F31" s="27">
        <f t="shared" si="0"/>
        <v>485622.5583708834</v>
      </c>
    </row>
    <row r="32" spans="2:6" ht="12.75">
      <c r="B32" s="23">
        <v>40969</v>
      </c>
      <c r="C32" s="24">
        <v>990.0491471139671</v>
      </c>
      <c r="D32" s="25">
        <v>121377.58949169485</v>
      </c>
      <c r="E32" s="26">
        <v>403584.2635746816</v>
      </c>
      <c r="F32" s="27">
        <f t="shared" si="0"/>
        <v>524961.8530663764</v>
      </c>
    </row>
    <row r="33" spans="2:6" ht="12.75">
      <c r="B33" s="23">
        <v>41000</v>
      </c>
      <c r="C33" s="24">
        <v>996.8520712754233</v>
      </c>
      <c r="D33" s="25">
        <v>102456.2302813686</v>
      </c>
      <c r="E33" s="26">
        <v>384473.6750115294</v>
      </c>
      <c r="F33" s="27">
        <f t="shared" si="0"/>
        <v>486929.905292898</v>
      </c>
    </row>
    <row r="34" spans="2:6" ht="12.75">
      <c r="B34" s="23">
        <v>41030</v>
      </c>
      <c r="C34" s="24">
        <v>978.1015422903663</v>
      </c>
      <c r="D34" s="25">
        <v>115744.58943013789</v>
      </c>
      <c r="E34" s="26">
        <v>389210.6970522882</v>
      </c>
      <c r="F34" s="27">
        <f t="shared" si="0"/>
        <v>504955.2864824261</v>
      </c>
    </row>
    <row r="35" spans="2:6" ht="12.75">
      <c r="B35" s="23">
        <v>41061</v>
      </c>
      <c r="C35" s="24">
        <v>962.7681425145273</v>
      </c>
      <c r="D35" s="25">
        <v>109805.76699662072</v>
      </c>
      <c r="E35" s="26">
        <v>373867.5545811261</v>
      </c>
      <c r="F35" s="27">
        <f>+D35+E35</f>
        <v>483673.32157774677</v>
      </c>
    </row>
    <row r="36" spans="2:6" ht="12.75">
      <c r="B36" s="23">
        <v>41091</v>
      </c>
      <c r="C36" s="24">
        <v>951.5046528995454</v>
      </c>
      <c r="D36" s="25">
        <v>108880.35719755947</v>
      </c>
      <c r="E36" s="26">
        <v>381941.5841977487</v>
      </c>
      <c r="F36" s="27">
        <f aca="true" t="shared" si="1" ref="F36:F68">+D36+E36</f>
        <v>490821.9413953081</v>
      </c>
    </row>
    <row r="37" spans="2:6" ht="12.75">
      <c r="B37" s="23">
        <v>41122</v>
      </c>
      <c r="C37" s="24">
        <v>933.4321734614734</v>
      </c>
      <c r="D37" s="25">
        <v>111580.82918849197</v>
      </c>
      <c r="E37" s="26">
        <v>378623.96294858743</v>
      </c>
      <c r="F37" s="27">
        <f t="shared" si="1"/>
        <v>490204.7921370794</v>
      </c>
    </row>
    <row r="38" spans="2:6" ht="12.75">
      <c r="B38" s="23">
        <v>41153</v>
      </c>
      <c r="C38" s="24">
        <v>936.9306189028224</v>
      </c>
      <c r="D38" s="25">
        <v>108464.98608321516</v>
      </c>
      <c r="E38" s="26">
        <v>368904.04872097966</v>
      </c>
      <c r="F38" s="27">
        <f t="shared" si="1"/>
        <v>477369.0348041948</v>
      </c>
    </row>
    <row r="39" spans="2:6" ht="12.75">
      <c r="B39" s="23">
        <v>41183</v>
      </c>
      <c r="C39" s="24">
        <v>955.591005425676</v>
      </c>
      <c r="D39" s="25">
        <v>113633.61906053142</v>
      </c>
      <c r="E39" s="26">
        <v>383051.7255615037</v>
      </c>
      <c r="F39" s="27">
        <f t="shared" si="1"/>
        <v>496685.34462203516</v>
      </c>
    </row>
    <row r="40" spans="2:6" ht="12.75">
      <c r="B40" s="23">
        <v>41214</v>
      </c>
      <c r="C40" s="24">
        <v>966.0824825740305</v>
      </c>
      <c r="D40" s="25">
        <v>111303.80435608522</v>
      </c>
      <c r="E40" s="26">
        <v>379840.011545012</v>
      </c>
      <c r="F40" s="27">
        <f t="shared" si="1"/>
        <v>491143.81590109726</v>
      </c>
    </row>
    <row r="41" spans="2:6" ht="12.75">
      <c r="B41" s="23">
        <v>41244</v>
      </c>
      <c r="C41" s="24">
        <v>985.3925299032379</v>
      </c>
      <c r="D41" s="25">
        <v>107767.89150961723</v>
      </c>
      <c r="E41" s="26">
        <v>399381.47729641106</v>
      </c>
      <c r="F41" s="27">
        <f t="shared" si="1"/>
        <v>507149.3688060283</v>
      </c>
    </row>
    <row r="42" spans="2:6" ht="12.75">
      <c r="B42" s="23">
        <v>41275</v>
      </c>
      <c r="C42" s="24">
        <v>1006.5479851300689</v>
      </c>
      <c r="D42" s="25">
        <v>118051.73287524378</v>
      </c>
      <c r="E42" s="26">
        <v>410595.8807700118</v>
      </c>
      <c r="F42" s="27">
        <f t="shared" si="1"/>
        <v>528647.6136452556</v>
      </c>
    </row>
    <row r="43" spans="2:6" ht="12.75">
      <c r="B43" s="23">
        <v>41306</v>
      </c>
      <c r="C43" s="24">
        <v>1006.8900517077494</v>
      </c>
      <c r="D43" s="25">
        <v>110716.14635301393</v>
      </c>
      <c r="E43" s="26">
        <v>382960.3908870287</v>
      </c>
      <c r="F43" s="27">
        <f t="shared" si="1"/>
        <v>493676.53724004264</v>
      </c>
    </row>
    <row r="44" spans="2:6" ht="12.75">
      <c r="B44" s="23">
        <v>41334</v>
      </c>
      <c r="C44" s="24">
        <v>1023.899528174822</v>
      </c>
      <c r="D44" s="25">
        <v>111320.59726340804</v>
      </c>
      <c r="E44" s="26">
        <v>421063.3462491237</v>
      </c>
      <c r="F44" s="27">
        <f t="shared" si="1"/>
        <v>532383.9435125317</v>
      </c>
    </row>
    <row r="45" spans="2:6" ht="12.75">
      <c r="B45" s="23">
        <v>41365</v>
      </c>
      <c r="C45" s="24">
        <v>1008.6132363099366</v>
      </c>
      <c r="D45" s="25">
        <v>119685.060594702</v>
      </c>
      <c r="E45" s="26">
        <v>394665.2373854793</v>
      </c>
      <c r="F45" s="27">
        <f t="shared" si="1"/>
        <v>514350.2979801813</v>
      </c>
    </row>
    <row r="46" spans="2:6" ht="12.75">
      <c r="B46" s="23">
        <v>41395</v>
      </c>
      <c r="C46" s="24">
        <v>981.8006014038828</v>
      </c>
      <c r="D46" s="25">
        <v>118523.96886032388</v>
      </c>
      <c r="E46" s="26">
        <v>400351.0793704696</v>
      </c>
      <c r="F46" s="27">
        <f t="shared" si="1"/>
        <v>518875.0482307935</v>
      </c>
    </row>
    <row r="47" spans="2:6" ht="12.75">
      <c r="B47" s="23">
        <v>41426</v>
      </c>
      <c r="C47" s="24">
        <v>990.3060097236598</v>
      </c>
      <c r="D47" s="25">
        <v>108437.59555372759</v>
      </c>
      <c r="E47" s="26">
        <v>388671.82287753327</v>
      </c>
      <c r="F47" s="27">
        <f t="shared" si="1"/>
        <v>497109.41843126086</v>
      </c>
    </row>
    <row r="48" spans="2:6" ht="12.75">
      <c r="B48" s="23">
        <v>41456</v>
      </c>
      <c r="C48" s="24">
        <v>960.2587858997176</v>
      </c>
      <c r="D48" s="25">
        <v>116152.1200638465</v>
      </c>
      <c r="E48" s="26">
        <v>393695.3169721685</v>
      </c>
      <c r="F48" s="27">
        <f t="shared" si="1"/>
        <v>509847.437036015</v>
      </c>
    </row>
    <row r="49" spans="2:6" ht="12.75">
      <c r="B49" s="23">
        <v>41487</v>
      </c>
      <c r="C49" s="24">
        <v>968.4357983207116</v>
      </c>
      <c r="D49" s="25">
        <v>115814.32510093902</v>
      </c>
      <c r="E49" s="26">
        <v>395584.2094328862</v>
      </c>
      <c r="F49" s="27">
        <f t="shared" si="1"/>
        <v>511398.53453382524</v>
      </c>
    </row>
    <row r="50" spans="2:6" ht="12.75">
      <c r="B50" s="23">
        <v>41518</v>
      </c>
      <c r="C50" s="24">
        <v>973.2992889350145</v>
      </c>
      <c r="D50" s="25">
        <v>112510.85532220958</v>
      </c>
      <c r="E50" s="26">
        <v>384070.59016174794</v>
      </c>
      <c r="F50" s="27">
        <f t="shared" si="1"/>
        <v>496581.44548395753</v>
      </c>
    </row>
    <row r="51" spans="2:6" ht="12.75">
      <c r="B51" s="23">
        <v>41548</v>
      </c>
      <c r="C51" s="24">
        <v>988.0286023770674</v>
      </c>
      <c r="D51" s="25">
        <v>117717.70043392827</v>
      </c>
      <c r="E51" s="26">
        <v>401360.99609289435</v>
      </c>
      <c r="F51" s="27">
        <f t="shared" si="1"/>
        <v>519078.69652682263</v>
      </c>
    </row>
    <row r="52" spans="2:6" ht="12.75">
      <c r="B52" s="23">
        <v>41579</v>
      </c>
      <c r="C52" s="24">
        <v>1022.2339975363699</v>
      </c>
      <c r="D52" s="25">
        <v>115549.43578082895</v>
      </c>
      <c r="E52" s="26">
        <v>397795.435971735</v>
      </c>
      <c r="F52" s="27">
        <f t="shared" si="1"/>
        <v>513344.8717525639</v>
      </c>
    </row>
    <row r="53" spans="2:6" ht="12.75">
      <c r="B53" s="23">
        <v>41609</v>
      </c>
      <c r="C53" s="24">
        <v>1028.688145122878</v>
      </c>
      <c r="D53" s="25">
        <v>117117.04139759079</v>
      </c>
      <c r="E53" s="26">
        <v>421066.26769506984</v>
      </c>
      <c r="F53" s="27">
        <f t="shared" si="1"/>
        <v>538183.3090926607</v>
      </c>
    </row>
    <row r="54" spans="2:6" ht="12.75">
      <c r="B54" s="23">
        <v>41640</v>
      </c>
      <c r="C54" s="24">
        <v>1046.0025640020287</v>
      </c>
      <c r="D54" s="25">
        <v>123606.29535501308</v>
      </c>
      <c r="E54" s="26">
        <v>434144.4479486785</v>
      </c>
      <c r="F54" s="27">
        <f t="shared" si="1"/>
        <v>557750.7433036916</v>
      </c>
    </row>
    <row r="55" spans="2:6" ht="12.75">
      <c r="B55" s="23">
        <v>41671</v>
      </c>
      <c r="C55" s="24">
        <v>1037.5581897702612</v>
      </c>
      <c r="D55" s="25">
        <v>114990.7522554522</v>
      </c>
      <c r="E55" s="26">
        <v>397419.28928242886</v>
      </c>
      <c r="F55" s="27">
        <f t="shared" si="1"/>
        <v>512410.0415378811</v>
      </c>
    </row>
    <row r="56" spans="2:6" ht="12.75">
      <c r="B56" s="23">
        <v>41699</v>
      </c>
      <c r="C56" s="24">
        <v>1070.2197633927835</v>
      </c>
      <c r="D56" s="25">
        <v>126469.60527737475</v>
      </c>
      <c r="E56" s="26">
        <v>441548.8710920383</v>
      </c>
      <c r="F56" s="27">
        <f t="shared" si="1"/>
        <v>568018.4763694131</v>
      </c>
    </row>
    <row r="57" spans="2:6" ht="12.75">
      <c r="B57" s="23">
        <v>41730</v>
      </c>
      <c r="C57" s="24">
        <v>1026.6014631644903</v>
      </c>
      <c r="D57" s="25">
        <v>113956.1913917568</v>
      </c>
      <c r="E57" s="26">
        <v>411818.0652820233</v>
      </c>
      <c r="F57" s="27">
        <f t="shared" si="1"/>
        <v>525774.25667378</v>
      </c>
    </row>
    <row r="58" spans="2:6" ht="12.75">
      <c r="B58" s="23">
        <v>41760</v>
      </c>
      <c r="C58" s="24">
        <v>1024.6003766200406</v>
      </c>
      <c r="D58" s="25">
        <v>124543.3034510759</v>
      </c>
      <c r="E58" s="26">
        <v>426874.65985826595</v>
      </c>
      <c r="F58" s="27">
        <f t="shared" si="1"/>
        <v>551417.9633093418</v>
      </c>
    </row>
    <row r="59" spans="2:6" ht="12.75">
      <c r="B59" s="23">
        <v>41791</v>
      </c>
      <c r="C59" s="24">
        <v>1036.9878684040607</v>
      </c>
      <c r="D59" s="25">
        <v>119425.11736173042</v>
      </c>
      <c r="E59" s="26">
        <v>411283.82071047166</v>
      </c>
      <c r="F59" s="27">
        <f t="shared" si="1"/>
        <v>530708.938072202</v>
      </c>
    </row>
    <row r="60" spans="2:6" ht="12.75">
      <c r="B60" s="23">
        <v>41821</v>
      </c>
      <c r="C60" s="24">
        <v>1027.233610646865</v>
      </c>
      <c r="D60" s="25">
        <v>116801.96522620175</v>
      </c>
      <c r="E60" s="26">
        <v>414817.1455093513</v>
      </c>
      <c r="F60" s="27">
        <f t="shared" si="1"/>
        <v>531619.1107355531</v>
      </c>
    </row>
    <row r="61" spans="2:6" ht="12.75">
      <c r="B61" s="23">
        <v>41852</v>
      </c>
      <c r="C61" s="24">
        <v>1017.9683503266853</v>
      </c>
      <c r="D61" s="25">
        <v>116246.6749344987</v>
      </c>
      <c r="E61" s="26">
        <v>414233.46237771393</v>
      </c>
      <c r="F61" s="27">
        <f t="shared" si="1"/>
        <v>530480.1373122126</v>
      </c>
    </row>
    <row r="62" spans="2:6" ht="12.75">
      <c r="B62" s="23">
        <v>41883</v>
      </c>
      <c r="C62" s="24">
        <v>1018.9154104369369</v>
      </c>
      <c r="D62" s="25">
        <v>122035.95844253857</v>
      </c>
      <c r="E62" s="26">
        <v>401578.2862423461</v>
      </c>
      <c r="F62" s="27">
        <f t="shared" si="1"/>
        <v>523614.2446848847</v>
      </c>
    </row>
    <row r="63" spans="2:6" ht="12.75">
      <c r="B63" s="23">
        <v>41913</v>
      </c>
      <c r="C63" s="24">
        <v>1036.450437477725</v>
      </c>
      <c r="D63" s="25">
        <v>123265.31829113422</v>
      </c>
      <c r="E63" s="26">
        <v>421249.9229454002</v>
      </c>
      <c r="F63" s="27">
        <f t="shared" si="1"/>
        <v>544515.2412365344</v>
      </c>
    </row>
    <row r="64" spans="2:6" ht="12.75">
      <c r="B64" s="23">
        <v>41944</v>
      </c>
      <c r="C64" s="24">
        <v>1050.0047207872183</v>
      </c>
      <c r="D64" s="25">
        <v>115736.28054241114</v>
      </c>
      <c r="E64" s="26">
        <v>418724.07932965655</v>
      </c>
      <c r="F64" s="27">
        <f t="shared" si="1"/>
        <v>534460.3598720677</v>
      </c>
    </row>
    <row r="65" spans="2:6" ht="12.75">
      <c r="B65" s="23">
        <v>41974</v>
      </c>
      <c r="C65" s="24">
        <v>1030.4972127635426</v>
      </c>
      <c r="D65" s="25">
        <v>119530.1048580084</v>
      </c>
      <c r="E65" s="26">
        <v>430332.1394824244</v>
      </c>
      <c r="F65" s="27">
        <f t="shared" si="1"/>
        <v>549862.2443404328</v>
      </c>
    </row>
    <row r="66" spans="2:6" ht="12.75">
      <c r="B66" s="23">
        <v>42005</v>
      </c>
      <c r="C66" s="24">
        <v>1080.9520227904363</v>
      </c>
      <c r="D66" s="25">
        <v>120623.3606779958</v>
      </c>
      <c r="E66" s="26">
        <v>440838.53083141946</v>
      </c>
      <c r="F66" s="27">
        <f t="shared" si="1"/>
        <v>561461.8915094152</v>
      </c>
    </row>
    <row r="67" spans="2:6" ht="12.75">
      <c r="B67" s="23">
        <v>42036</v>
      </c>
      <c r="C67" s="24">
        <v>1082.1457451377012</v>
      </c>
      <c r="D67" s="25">
        <v>120771.67553377166</v>
      </c>
      <c r="E67" s="26">
        <v>419154.31119453337</v>
      </c>
      <c r="F67" s="27">
        <f t="shared" si="1"/>
        <v>539925.986728305</v>
      </c>
    </row>
    <row r="68" spans="2:6" ht="13.5" thickBot="1">
      <c r="B68" s="28">
        <v>42064</v>
      </c>
      <c r="C68" s="29">
        <v>1135.283660439858</v>
      </c>
      <c r="D68" s="30">
        <v>132807.62429170898</v>
      </c>
      <c r="E68" s="31">
        <v>465232.34661754774</v>
      </c>
      <c r="F68" s="32">
        <f t="shared" si="1"/>
        <v>598039.9709092567</v>
      </c>
    </row>
    <row r="69" spans="2:3" ht="12.75">
      <c r="B69" s="34"/>
      <c r="C69" s="33"/>
    </row>
    <row r="70" spans="2:3" ht="12.75">
      <c r="B70" s="34"/>
      <c r="C70" s="33"/>
    </row>
    <row r="71" spans="2:3" ht="12.75">
      <c r="B71" s="34"/>
      <c r="C71" s="33"/>
    </row>
    <row r="72" spans="2:3" ht="12.75">
      <c r="B72" s="34"/>
      <c r="C72" s="33"/>
    </row>
    <row r="73" spans="2:3" ht="12.75">
      <c r="B73" s="34"/>
      <c r="C73" s="33"/>
    </row>
    <row r="74" spans="2:3" ht="12.75">
      <c r="B74" s="34"/>
      <c r="C74" s="33"/>
    </row>
    <row r="75" spans="2:3" ht="12.75">
      <c r="B75" s="34"/>
      <c r="C75" s="33"/>
    </row>
    <row r="76" spans="2:3" ht="12.75">
      <c r="B76" s="34"/>
      <c r="C76" s="33"/>
    </row>
    <row r="77" spans="2:3" ht="12.75">
      <c r="B77" s="34"/>
      <c r="C77" s="33"/>
    </row>
    <row r="78" spans="2:3" ht="12.75">
      <c r="B78" s="34"/>
      <c r="C78" s="33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0"/>
  <sheetViews>
    <sheetView showGridLines="0" tabSelected="1" zoomScalePageLayoutView="0" workbookViewId="0" topLeftCell="A1">
      <selection activeCell="K18" sqref="K18"/>
    </sheetView>
  </sheetViews>
  <sheetFormatPr defaultColWidth="11.421875" defaultRowHeight="12.75"/>
  <cols>
    <col min="2" max="2" width="16.421875" style="0" customWidth="1"/>
    <col min="3" max="3" width="12.7109375" style="36" customWidth="1"/>
    <col min="4" max="8" width="11.421875" style="36" customWidth="1"/>
    <col min="9" max="9" width="13.8515625" style="0" customWidth="1"/>
    <col min="10" max="10" width="12.421875" style="0" customWidth="1"/>
  </cols>
  <sheetData>
    <row r="3" ht="15.75">
      <c r="B3" s="35" t="s">
        <v>10</v>
      </c>
    </row>
    <row r="4" ht="13.5" thickBot="1"/>
    <row r="5" spans="2:10" ht="55.5" customHeight="1">
      <c r="B5" s="43"/>
      <c r="C5" s="41" t="s">
        <v>11</v>
      </c>
      <c r="D5" s="41" t="s">
        <v>12</v>
      </c>
      <c r="E5" s="41" t="s">
        <v>13</v>
      </c>
      <c r="F5" s="54" t="s">
        <v>14</v>
      </c>
      <c r="G5" s="41" t="s">
        <v>22</v>
      </c>
      <c r="H5" s="55" t="s">
        <v>23</v>
      </c>
      <c r="I5" s="41" t="s">
        <v>15</v>
      </c>
      <c r="J5" s="42" t="s">
        <v>16</v>
      </c>
    </row>
    <row r="6" spans="2:10" ht="12.75">
      <c r="B6" s="44">
        <v>41640</v>
      </c>
      <c r="C6" s="25">
        <v>209.0254178344932</v>
      </c>
      <c r="D6" s="37">
        <v>212.19542855567227</v>
      </c>
      <c r="E6" s="25">
        <v>61.001691823792015</v>
      </c>
      <c r="F6" s="37">
        <v>206.93516365614826</v>
      </c>
      <c r="G6" s="25">
        <v>218.50726312266798</v>
      </c>
      <c r="H6" s="37"/>
      <c r="I6" s="25">
        <v>62</v>
      </c>
      <c r="J6" s="38">
        <v>63</v>
      </c>
    </row>
    <row r="7" spans="2:10" ht="12.75">
      <c r="B7" s="44">
        <v>41671</v>
      </c>
      <c r="C7" s="25">
        <v>209.61502963322607</v>
      </c>
      <c r="D7" s="37">
        <v>212.418904454023</v>
      </c>
      <c r="E7" s="25">
        <v>58.776299940139396</v>
      </c>
      <c r="F7" s="37">
        <v>207.5188793368938</v>
      </c>
      <c r="G7" s="25">
        <v>218.46470391084404</v>
      </c>
      <c r="H7" s="37"/>
      <c r="I7" s="25">
        <v>62</v>
      </c>
      <c r="J7" s="38">
        <v>63</v>
      </c>
    </row>
    <row r="8" spans="2:10" ht="12.75">
      <c r="B8" s="44">
        <v>41699</v>
      </c>
      <c r="C8" s="25">
        <v>207.7293846794482</v>
      </c>
      <c r="D8" s="37">
        <v>212.83930780094926</v>
      </c>
      <c r="E8" s="25">
        <v>60.16652695063109</v>
      </c>
      <c r="F8" s="37">
        <v>205.65209083265373</v>
      </c>
      <c r="G8" s="25">
        <v>218.54982233449192</v>
      </c>
      <c r="H8" s="37"/>
      <c r="I8" s="25">
        <v>63</v>
      </c>
      <c r="J8" s="38">
        <v>63</v>
      </c>
    </row>
    <row r="9" spans="2:10" ht="12.75">
      <c r="B9" s="44">
        <v>41730</v>
      </c>
      <c r="C9" s="25">
        <v>211.96813847464043</v>
      </c>
      <c r="D9" s="37">
        <v>211.62742821451823</v>
      </c>
      <c r="E9" s="25">
        <v>61.0579478849517</v>
      </c>
      <c r="F9" s="37">
        <v>213.4311377421273</v>
      </c>
      <c r="G9" s="25">
        <v>218.37958548719618</v>
      </c>
      <c r="H9" s="37"/>
      <c r="I9" s="25">
        <v>63.97886931245561</v>
      </c>
      <c r="J9" s="38">
        <v>65.26830751546224</v>
      </c>
    </row>
    <row r="10" spans="2:10" ht="12.75">
      <c r="B10" s="44">
        <v>41760</v>
      </c>
      <c r="C10" s="25">
        <v>209.86548258581814</v>
      </c>
      <c r="D10" s="37">
        <v>212.3534080797421</v>
      </c>
      <c r="E10" s="25">
        <v>58.77670987813767</v>
      </c>
      <c r="F10" s="37">
        <v>213.38547584537795</v>
      </c>
      <c r="G10" s="25">
        <v>218.72005918178763</v>
      </c>
      <c r="H10" s="37"/>
      <c r="I10" s="25">
        <v>63.761777664737075</v>
      </c>
      <c r="J10" s="38">
        <v>65.03101620384955</v>
      </c>
    </row>
    <row r="11" spans="2:10" ht="12.75">
      <c r="B11" s="44">
        <v>41791</v>
      </c>
      <c r="C11" s="25">
        <v>211.24820403119605</v>
      </c>
      <c r="D11" s="37">
        <v>213.33058636082407</v>
      </c>
      <c r="E11" s="25">
        <v>62.072870101923414</v>
      </c>
      <c r="F11" s="37">
        <v>213.6876019942193</v>
      </c>
      <c r="G11" s="25">
        <v>218.5875652027614</v>
      </c>
      <c r="H11" s="37"/>
      <c r="I11" s="25">
        <v>65.28418082993227</v>
      </c>
      <c r="J11" s="38">
        <v>64.07703505529315</v>
      </c>
    </row>
    <row r="12" spans="2:10" ht="12.75">
      <c r="B12" s="44">
        <v>41821</v>
      </c>
      <c r="C12" s="25">
        <v>210.26999073842296</v>
      </c>
      <c r="D12" s="37">
        <v>212.80604917016805</v>
      </c>
      <c r="E12" s="25">
        <v>57.98729683664304</v>
      </c>
      <c r="F12" s="37">
        <v>211.96915299388053</v>
      </c>
      <c r="G12" s="25">
        <v>217.4359088077731</v>
      </c>
      <c r="H12" s="37"/>
      <c r="I12" s="25">
        <v>65.35927486738446</v>
      </c>
      <c r="J12" s="38">
        <v>64.2070171785222</v>
      </c>
    </row>
    <row r="13" spans="2:10" ht="12.75">
      <c r="B13" s="44">
        <v>41852</v>
      </c>
      <c r="C13" s="25">
        <v>213.1034546142723</v>
      </c>
      <c r="D13" s="37">
        <v>213.37149621060925</v>
      </c>
      <c r="E13" s="25">
        <v>61.509651128742085</v>
      </c>
      <c r="F13" s="37">
        <v>211.49787578658453</v>
      </c>
      <c r="G13" s="25">
        <v>217.38152084558823</v>
      </c>
      <c r="H13" s="37"/>
      <c r="I13" s="25">
        <v>64.65658686192168</v>
      </c>
      <c r="J13" s="38">
        <v>63.84843586757593</v>
      </c>
    </row>
    <row r="14" spans="2:10" ht="12.75">
      <c r="B14" s="44">
        <v>41883</v>
      </c>
      <c r="C14" s="25">
        <v>210.13561446492528</v>
      </c>
      <c r="D14" s="37">
        <v>213.43009725327803</v>
      </c>
      <c r="E14" s="25">
        <v>61.96359489947621</v>
      </c>
      <c r="F14" s="37">
        <v>215.31617928045762</v>
      </c>
      <c r="G14" s="25">
        <v>217.09380620441127</v>
      </c>
      <c r="H14" s="37">
        <v>221.03453666637722</v>
      </c>
      <c r="I14" s="25">
        <v>64.8206886232488</v>
      </c>
      <c r="J14" s="38">
        <v>64.21818395258046</v>
      </c>
    </row>
    <row r="15" spans="2:10" ht="12.75">
      <c r="B15" s="44">
        <v>41913</v>
      </c>
      <c r="C15" s="25">
        <v>210.44768166507728</v>
      </c>
      <c r="D15" s="37">
        <v>212.99771743697477</v>
      </c>
      <c r="E15" s="25">
        <v>61.762396914420876</v>
      </c>
      <c r="F15" s="37">
        <v>215.56109830619747</v>
      </c>
      <c r="G15" s="25">
        <v>218.27841055934874</v>
      </c>
      <c r="H15" s="37">
        <v>222.9724049800278</v>
      </c>
      <c r="I15" s="25">
        <v>65.45028869353992</v>
      </c>
      <c r="J15" s="38">
        <v>64.35520859633766</v>
      </c>
    </row>
    <row r="16" spans="2:10" ht="12.75">
      <c r="B16" s="44">
        <v>41944</v>
      </c>
      <c r="C16" s="25">
        <v>212.24752941901073</v>
      </c>
      <c r="D16" s="37">
        <v>213.27279412882078</v>
      </c>
      <c r="E16" s="25">
        <v>61.92277852645518</v>
      </c>
      <c r="F16" s="37">
        <v>215.8423268631686</v>
      </c>
      <c r="G16" s="25">
        <v>220.83857054315735</v>
      </c>
      <c r="H16" s="37">
        <v>222.49503400432008</v>
      </c>
      <c r="I16" s="25">
        <v>65.38659655316516</v>
      </c>
      <c r="J16" s="38">
        <v>64.21081751164388</v>
      </c>
    </row>
    <row r="17" spans="2:10" ht="12.75">
      <c r="B17" s="44">
        <v>41974</v>
      </c>
      <c r="C17" s="25">
        <v>211.8878835920671</v>
      </c>
      <c r="D17" s="37">
        <v>213.2604034007353</v>
      </c>
      <c r="E17" s="25">
        <v>59.7031172803243</v>
      </c>
      <c r="F17" s="37">
        <v>214.18211550682776</v>
      </c>
      <c r="G17" s="25">
        <v>217.7896628387605</v>
      </c>
      <c r="H17" s="37">
        <v>218.905778476091</v>
      </c>
      <c r="I17" s="25">
        <v>64.55065064617253</v>
      </c>
      <c r="J17" s="38">
        <v>64.43508980864299</v>
      </c>
    </row>
    <row r="18" spans="2:10" ht="12.75">
      <c r="B18" s="44">
        <v>42005</v>
      </c>
      <c r="C18" s="25">
        <v>204.7142703883351</v>
      </c>
      <c r="D18" s="37">
        <v>212.09157532825628</v>
      </c>
      <c r="E18" s="25">
        <v>50.87388309352551</v>
      </c>
      <c r="F18" s="37">
        <v>214.5470033797269</v>
      </c>
      <c r="G18" s="25">
        <v>217.82611372636555</v>
      </c>
      <c r="H18" s="37">
        <v>217.7627151186096</v>
      </c>
      <c r="I18" s="25">
        <v>63.87779412101297</v>
      </c>
      <c r="J18" s="38">
        <v>64.45820368765318</v>
      </c>
    </row>
    <row r="19" spans="2:10" ht="12.75">
      <c r="B19" s="44">
        <v>42036</v>
      </c>
      <c r="C19" s="25">
        <v>205.0739427347281</v>
      </c>
      <c r="D19" s="37">
        <v>209.20433218825596</v>
      </c>
      <c r="E19" s="25">
        <v>60.056077006769215</v>
      </c>
      <c r="F19" s="37">
        <v>212.55067267456735</v>
      </c>
      <c r="G19" s="25">
        <v>217.95247704224042</v>
      </c>
      <c r="H19" s="37">
        <v>219.7343461167194</v>
      </c>
      <c r="I19" s="25">
        <v>64.55109751969161</v>
      </c>
      <c r="J19" s="38">
        <v>64.30548323778328</v>
      </c>
    </row>
    <row r="20" spans="2:10" ht="13.5" thickBot="1">
      <c r="B20" s="45">
        <v>42064</v>
      </c>
      <c r="C20" s="30">
        <v>208.36000097549334</v>
      </c>
      <c r="D20" s="39">
        <v>209.9871559020483</v>
      </c>
      <c r="E20" s="30">
        <v>60.30889658273309</v>
      </c>
      <c r="F20" s="39">
        <v>211.32108558142397</v>
      </c>
      <c r="G20" s="30">
        <v>218.44362921218487</v>
      </c>
      <c r="H20" s="39">
        <v>217.50795350820283</v>
      </c>
      <c r="I20" s="30">
        <v>64.94987734889439</v>
      </c>
      <c r="J20" s="40">
        <v>64.41518973391544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2" width="11.421875" style="57" customWidth="1"/>
    <col min="3" max="6" width="17.28125" style="57" customWidth="1"/>
    <col min="7" max="16384" width="11.421875" style="57" customWidth="1"/>
  </cols>
  <sheetData>
    <row r="2" spans="2:6" ht="15">
      <c r="B2" s="56"/>
      <c r="C2" s="56"/>
      <c r="D2" s="56"/>
      <c r="E2" s="56"/>
      <c r="F2" s="56"/>
    </row>
    <row r="3" spans="2:8" ht="18.75">
      <c r="B3" s="58" t="s">
        <v>24</v>
      </c>
      <c r="C3" s="59"/>
      <c r="D3" s="59"/>
      <c r="E3" s="59"/>
      <c r="F3" s="59"/>
      <c r="G3" s="59"/>
      <c r="H3" s="59"/>
    </row>
    <row r="4" spans="2:6" ht="15">
      <c r="B4" s="56"/>
      <c r="C4" s="56"/>
      <c r="D4" s="56"/>
      <c r="E4" s="56"/>
      <c r="F4" s="56"/>
    </row>
    <row r="5" spans="2:12" ht="15">
      <c r="B5" s="60" t="s">
        <v>2</v>
      </c>
      <c r="C5" s="61" t="s">
        <v>0</v>
      </c>
      <c r="D5" s="62" t="s">
        <v>1</v>
      </c>
      <c r="E5" s="62" t="s">
        <v>1</v>
      </c>
      <c r="F5" s="63" t="s">
        <v>1</v>
      </c>
      <c r="H5" s="48"/>
      <c r="I5" s="46" t="s">
        <v>19</v>
      </c>
      <c r="J5" s="12" t="s">
        <v>20</v>
      </c>
      <c r="K5" s="46" t="s">
        <v>6</v>
      </c>
      <c r="L5" s="12" t="s">
        <v>18</v>
      </c>
    </row>
    <row r="6" spans="2:12" ht="15">
      <c r="B6" s="64"/>
      <c r="C6" s="65" t="s">
        <v>25</v>
      </c>
      <c r="D6" s="65" t="s">
        <v>4</v>
      </c>
      <c r="E6" s="65" t="s">
        <v>26</v>
      </c>
      <c r="F6" s="66" t="s">
        <v>6</v>
      </c>
      <c r="H6" s="49"/>
      <c r="I6" s="50"/>
      <c r="J6" s="51"/>
      <c r="K6" s="50"/>
      <c r="L6" s="51"/>
    </row>
    <row r="7" spans="2:12" ht="15">
      <c r="B7" s="67"/>
      <c r="C7" s="68" t="s">
        <v>8</v>
      </c>
      <c r="D7" s="68" t="s">
        <v>8</v>
      </c>
      <c r="E7" s="68" t="s">
        <v>8</v>
      </c>
      <c r="F7" s="67" t="s">
        <v>8</v>
      </c>
      <c r="H7" s="47" t="s">
        <v>48</v>
      </c>
      <c r="I7" s="52">
        <f>+SUM(D56:D67)</f>
        <v>1565741.154800453</v>
      </c>
      <c r="J7" s="52">
        <f>+SUM(E56:E67)</f>
        <v>5890315.25311589</v>
      </c>
      <c r="K7" s="52">
        <f>+I7+J7</f>
        <v>7456056.407916343</v>
      </c>
      <c r="L7" s="53">
        <f>+ROUND(I7/(I7+J7),3)</f>
        <v>0.21</v>
      </c>
    </row>
    <row r="8" spans="2:6" ht="15">
      <c r="B8" s="69">
        <v>40269</v>
      </c>
      <c r="C8" s="70">
        <v>993.3005683079225</v>
      </c>
      <c r="D8" s="71">
        <v>104267.8862903781</v>
      </c>
      <c r="E8" s="71">
        <v>392559.55768627266</v>
      </c>
      <c r="F8" s="71">
        <v>496827.4439766508</v>
      </c>
    </row>
    <row r="9" spans="2:6" ht="15">
      <c r="B9" s="72">
        <v>40299</v>
      </c>
      <c r="C9" s="73">
        <v>959.991407536316</v>
      </c>
      <c r="D9" s="74">
        <v>107285.78585524183</v>
      </c>
      <c r="E9" s="74">
        <v>398036.10324745125</v>
      </c>
      <c r="F9" s="74">
        <v>505321.88910269307</v>
      </c>
    </row>
    <row r="10" spans="2:6" ht="15">
      <c r="B10" s="72">
        <v>40330</v>
      </c>
      <c r="C10" s="73">
        <v>963.9273147233505</v>
      </c>
      <c r="D10" s="74">
        <v>107472.9370254</v>
      </c>
      <c r="E10" s="74">
        <v>387221.6358720131</v>
      </c>
      <c r="F10" s="74">
        <v>494694.5728974131</v>
      </c>
    </row>
    <row r="11" spans="2:6" ht="15">
      <c r="B11" s="72">
        <v>40360</v>
      </c>
      <c r="C11" s="73">
        <v>946.6377941334215</v>
      </c>
      <c r="D11" s="74">
        <v>106348.96451720198</v>
      </c>
      <c r="E11" s="74">
        <v>395651.06790591916</v>
      </c>
      <c r="F11" s="74">
        <v>502000.03242312116</v>
      </c>
    </row>
    <row r="12" spans="2:6" ht="15">
      <c r="B12" s="72">
        <v>40391</v>
      </c>
      <c r="C12" s="73">
        <v>956.4538368872751</v>
      </c>
      <c r="D12" s="74">
        <v>107836.86351872966</v>
      </c>
      <c r="E12" s="74">
        <v>399658.4356014669</v>
      </c>
      <c r="F12" s="74">
        <v>507495.2991201966</v>
      </c>
    </row>
    <row r="13" spans="2:6" ht="15">
      <c r="B13" s="72">
        <v>40422</v>
      </c>
      <c r="C13" s="73">
        <v>936.3745256209925</v>
      </c>
      <c r="D13" s="74">
        <v>112971.85117616615</v>
      </c>
      <c r="E13" s="74">
        <v>390451.42805030715</v>
      </c>
      <c r="F13" s="74">
        <v>503423.2792264733</v>
      </c>
    </row>
    <row r="14" spans="2:6" ht="15">
      <c r="B14" s="72">
        <v>40452</v>
      </c>
      <c r="C14" s="73">
        <v>957.9716813329494</v>
      </c>
      <c r="D14" s="74">
        <v>108479.63683541922</v>
      </c>
      <c r="E14" s="74">
        <v>405743.23798926995</v>
      </c>
      <c r="F14" s="74">
        <v>514222.8748246892</v>
      </c>
    </row>
    <row r="15" spans="2:6" ht="15">
      <c r="B15" s="72">
        <v>40483</v>
      </c>
      <c r="C15" s="73">
        <v>965.73855046911</v>
      </c>
      <c r="D15" s="74">
        <v>110929.56005755645</v>
      </c>
      <c r="E15" s="74">
        <v>400561.58747258084</v>
      </c>
      <c r="F15" s="74">
        <v>511491.14753013727</v>
      </c>
    </row>
    <row r="16" spans="2:6" ht="15">
      <c r="B16" s="72">
        <v>40513</v>
      </c>
      <c r="C16" s="73">
        <v>1005.0850304351</v>
      </c>
      <c r="D16" s="74">
        <v>111649.77003675442</v>
      </c>
      <c r="E16" s="74">
        <v>416781.30368950707</v>
      </c>
      <c r="F16" s="74">
        <v>528431.0737262615</v>
      </c>
    </row>
    <row r="17" spans="2:6" ht="15">
      <c r="B17" s="72">
        <v>40544</v>
      </c>
      <c r="C17" s="73">
        <v>965.50850225885</v>
      </c>
      <c r="D17" s="74">
        <v>112432.10707602152</v>
      </c>
      <c r="E17" s="74">
        <v>428577.5783283053</v>
      </c>
      <c r="F17" s="74">
        <v>541009.6854043268</v>
      </c>
    </row>
    <row r="18" spans="2:6" ht="15">
      <c r="B18" s="72">
        <v>40575</v>
      </c>
      <c r="C18" s="73">
        <v>1024.595227387535</v>
      </c>
      <c r="D18" s="74">
        <v>111963.95683785279</v>
      </c>
      <c r="E18" s="74">
        <v>408391.85352641565</v>
      </c>
      <c r="F18" s="74">
        <v>520355.81036426843</v>
      </c>
    </row>
    <row r="19" spans="2:6" ht="15">
      <c r="B19" s="72">
        <v>40603</v>
      </c>
      <c r="C19" s="73">
        <v>1030.80154764667</v>
      </c>
      <c r="D19" s="74">
        <v>126777.99979799947</v>
      </c>
      <c r="E19" s="74">
        <v>449079.2590050521</v>
      </c>
      <c r="F19" s="74">
        <v>575857.2588030515</v>
      </c>
    </row>
    <row r="20" spans="2:6" ht="15">
      <c r="B20" s="72">
        <v>40634</v>
      </c>
      <c r="C20" s="73">
        <v>1030.568762125955</v>
      </c>
      <c r="D20" s="74">
        <v>110514.48358373118</v>
      </c>
      <c r="E20" s="74">
        <v>420124.9177009089</v>
      </c>
      <c r="F20" s="74">
        <v>530639.4012846401</v>
      </c>
    </row>
    <row r="21" spans="2:6" ht="15">
      <c r="B21" s="72">
        <v>40664</v>
      </c>
      <c r="C21" s="73">
        <v>1015.10708882078</v>
      </c>
      <c r="D21" s="74">
        <v>119132.31290495316</v>
      </c>
      <c r="E21" s="74">
        <v>426587.8634871413</v>
      </c>
      <c r="F21" s="74">
        <v>545720.1763920945</v>
      </c>
    </row>
    <row r="22" spans="2:6" ht="15">
      <c r="B22" s="72">
        <v>40695</v>
      </c>
      <c r="C22" s="73">
        <v>1022.9629582181499</v>
      </c>
      <c r="D22" s="74">
        <v>114773.7016403777</v>
      </c>
      <c r="E22" s="74">
        <v>415983.3810666325</v>
      </c>
      <c r="F22" s="74">
        <v>530757.0827070102</v>
      </c>
    </row>
    <row r="23" spans="2:6" ht="15">
      <c r="B23" s="72">
        <v>40725</v>
      </c>
      <c r="C23" s="73">
        <v>993.54388363939</v>
      </c>
      <c r="D23" s="74">
        <v>107996.6268669784</v>
      </c>
      <c r="E23" s="74">
        <v>421959.5366742075</v>
      </c>
      <c r="F23" s="74">
        <v>529956.1635411859</v>
      </c>
    </row>
    <row r="24" spans="2:6" ht="15">
      <c r="B24" s="72">
        <v>40756</v>
      </c>
      <c r="C24" s="73">
        <v>1007.2973513707249</v>
      </c>
      <c r="D24" s="74">
        <v>118232.44697763768</v>
      </c>
      <c r="E24" s="74">
        <v>426418.8808097234</v>
      </c>
      <c r="F24" s="74">
        <v>544651.3277873611</v>
      </c>
    </row>
    <row r="25" spans="2:6" ht="15">
      <c r="B25" s="72">
        <v>40787</v>
      </c>
      <c r="C25" s="73">
        <v>1003.7462496457549</v>
      </c>
      <c r="D25" s="74">
        <v>119456.2474983654</v>
      </c>
      <c r="E25" s="74">
        <v>414982.22785814427</v>
      </c>
      <c r="F25" s="74">
        <v>534438.4753565097</v>
      </c>
    </row>
    <row r="26" spans="2:6" ht="15">
      <c r="B26" s="72">
        <v>40817</v>
      </c>
      <c r="C26" s="73">
        <v>1027.182620824705</v>
      </c>
      <c r="D26" s="74">
        <v>114739.15772715394</v>
      </c>
      <c r="E26" s="74">
        <v>432647.56729847693</v>
      </c>
      <c r="F26" s="74">
        <v>547386.7250256309</v>
      </c>
    </row>
    <row r="27" spans="2:6" ht="15">
      <c r="B27" s="72">
        <v>40848</v>
      </c>
      <c r="C27" s="73">
        <v>1036.403469059715</v>
      </c>
      <c r="D27" s="74">
        <v>117408.35366217673</v>
      </c>
      <c r="E27" s="74">
        <v>427511.1238956698</v>
      </c>
      <c r="F27" s="74">
        <v>544919.4775578466</v>
      </c>
    </row>
    <row r="28" spans="2:6" ht="15">
      <c r="B28" s="72">
        <v>40878</v>
      </c>
      <c r="C28" s="73">
        <v>1033.416138596085</v>
      </c>
      <c r="D28" s="74">
        <v>121837.44608951946</v>
      </c>
      <c r="E28" s="74">
        <v>441576.51083160046</v>
      </c>
      <c r="F28" s="74">
        <v>563413.9569211199</v>
      </c>
    </row>
    <row r="29" spans="2:6" ht="15">
      <c r="B29" s="72">
        <v>40909</v>
      </c>
      <c r="C29" s="73">
        <v>1042.3680545315024</v>
      </c>
      <c r="D29" s="74">
        <v>123627.42801111931</v>
      </c>
      <c r="E29" s="74">
        <v>458177.6326986986</v>
      </c>
      <c r="F29" s="74">
        <v>581805.0607098179</v>
      </c>
    </row>
    <row r="30" spans="2:6" ht="15">
      <c r="B30" s="72">
        <v>40940</v>
      </c>
      <c r="C30" s="73">
        <v>1077.1166054391003</v>
      </c>
      <c r="D30" s="74">
        <v>121995.84374600722</v>
      </c>
      <c r="E30" s="74">
        <v>445711.0269977931</v>
      </c>
      <c r="F30" s="74">
        <v>567706.8707438003</v>
      </c>
    </row>
    <row r="31" spans="2:6" ht="15">
      <c r="B31" s="72">
        <v>40969</v>
      </c>
      <c r="C31" s="73">
        <v>1134.5188580440047</v>
      </c>
      <c r="D31" s="74">
        <v>134797.23176661838</v>
      </c>
      <c r="E31" s="74">
        <v>480869.50238186907</v>
      </c>
      <c r="F31" s="74">
        <v>615666.7341484874</v>
      </c>
    </row>
    <row r="32" spans="2:6" ht="15">
      <c r="B32" s="72">
        <v>41000</v>
      </c>
      <c r="C32" s="73">
        <v>1128.0683549038336</v>
      </c>
      <c r="D32" s="74">
        <v>112993.88039336738</v>
      </c>
      <c r="E32" s="74">
        <v>454837.5476738834</v>
      </c>
      <c r="F32" s="74">
        <v>567831.4280672508</v>
      </c>
    </row>
    <row r="33" spans="2:6" ht="15">
      <c r="B33" s="72">
        <v>41030</v>
      </c>
      <c r="C33" s="73">
        <v>1079.9905988778676</v>
      </c>
      <c r="D33" s="74">
        <v>124725.64792962304</v>
      </c>
      <c r="E33" s="74">
        <v>451492.58015617507</v>
      </c>
      <c r="F33" s="74">
        <v>576218.2280857981</v>
      </c>
    </row>
    <row r="34" spans="2:6" ht="15">
      <c r="B34" s="72">
        <v>41061</v>
      </c>
      <c r="C34" s="73">
        <v>1071.1345431881134</v>
      </c>
      <c r="D34" s="74">
        <v>119331.74155698292</v>
      </c>
      <c r="E34" s="74">
        <v>436411.32812282763</v>
      </c>
      <c r="F34" s="74">
        <v>555743.0696798105</v>
      </c>
    </row>
    <row r="35" spans="2:6" ht="15">
      <c r="B35" s="72">
        <v>41091</v>
      </c>
      <c r="C35" s="73">
        <v>1055.537144261498</v>
      </c>
      <c r="D35" s="74">
        <v>118144.02556694872</v>
      </c>
      <c r="E35" s="74">
        <v>444278.8696463796</v>
      </c>
      <c r="F35" s="74">
        <v>562422.8952133283</v>
      </c>
    </row>
    <row r="36" spans="2:6" ht="15">
      <c r="B36" s="72">
        <v>41122</v>
      </c>
      <c r="C36" s="73">
        <v>1031.2732149843137</v>
      </c>
      <c r="D36" s="74">
        <v>122065.98120075164</v>
      </c>
      <c r="E36" s="74">
        <v>444287.6215463276</v>
      </c>
      <c r="F36" s="74">
        <v>566353.6027470792</v>
      </c>
    </row>
    <row r="37" spans="2:6" ht="15">
      <c r="B37" s="72">
        <v>41153</v>
      </c>
      <c r="C37" s="73">
        <v>1050.6911546390304</v>
      </c>
      <c r="D37" s="74">
        <v>118504.31702848009</v>
      </c>
      <c r="E37" s="74">
        <v>432109.1283312709</v>
      </c>
      <c r="F37" s="74">
        <v>550613.445359751</v>
      </c>
    </row>
    <row r="38" spans="2:6" ht="15">
      <c r="B38" s="72">
        <v>41183</v>
      </c>
      <c r="C38" s="73">
        <v>1058.3942427725628</v>
      </c>
      <c r="D38" s="74">
        <v>123655.46342500091</v>
      </c>
      <c r="E38" s="74">
        <v>448047.3426194355</v>
      </c>
      <c r="F38" s="74">
        <v>571702.8060444364</v>
      </c>
    </row>
    <row r="39" spans="2:6" ht="15">
      <c r="B39" s="72">
        <v>41214</v>
      </c>
      <c r="C39" s="73">
        <v>1066.1694984324772</v>
      </c>
      <c r="D39" s="74">
        <v>121638.48409862089</v>
      </c>
      <c r="E39" s="74">
        <v>446505.992702082</v>
      </c>
      <c r="F39" s="74">
        <v>568144.4768007029</v>
      </c>
    </row>
    <row r="40" spans="2:6" ht="15">
      <c r="B40" s="72">
        <v>41244</v>
      </c>
      <c r="C40" s="73">
        <v>1085.623068409552</v>
      </c>
      <c r="D40" s="74">
        <v>117297.71204314007</v>
      </c>
      <c r="E40" s="74">
        <v>463742.98029905476</v>
      </c>
      <c r="F40" s="74">
        <v>581040.6923421948</v>
      </c>
    </row>
    <row r="41" spans="2:6" ht="15">
      <c r="B41" s="72">
        <v>41275</v>
      </c>
      <c r="C41" s="73">
        <v>1099.78519281913</v>
      </c>
      <c r="D41" s="74">
        <v>129096.29099236782</v>
      </c>
      <c r="E41" s="74">
        <v>481718.6341483434</v>
      </c>
      <c r="F41" s="74">
        <v>610814.9251407112</v>
      </c>
    </row>
    <row r="42" spans="2:6" ht="15">
      <c r="B42" s="72">
        <v>41306</v>
      </c>
      <c r="C42" s="73">
        <v>1127.1372926977988</v>
      </c>
      <c r="D42" s="74">
        <v>122787.78561388778</v>
      </c>
      <c r="E42" s="74">
        <v>454458.9073820796</v>
      </c>
      <c r="F42" s="74">
        <v>577246.6929959673</v>
      </c>
    </row>
    <row r="43" spans="2:6" ht="15">
      <c r="B43" s="72">
        <v>41334</v>
      </c>
      <c r="C43" s="73">
        <v>1156.275633334266</v>
      </c>
      <c r="D43" s="74">
        <v>122762.78072982201</v>
      </c>
      <c r="E43" s="74">
        <v>493495.1258057188</v>
      </c>
      <c r="F43" s="74">
        <v>616257.9065355408</v>
      </c>
    </row>
    <row r="44" spans="2:6" ht="15">
      <c r="B44" s="72">
        <v>41365</v>
      </c>
      <c r="C44" s="73">
        <v>1143.3491726903972</v>
      </c>
      <c r="D44" s="74">
        <v>130323.20540295218</v>
      </c>
      <c r="E44" s="74">
        <v>463511.92026158853</v>
      </c>
      <c r="F44" s="74">
        <v>593835.1256645407</v>
      </c>
    </row>
    <row r="45" spans="2:6" ht="15">
      <c r="B45" s="72">
        <v>41395</v>
      </c>
      <c r="C45" s="73">
        <v>1102.691542945533</v>
      </c>
      <c r="D45" s="74">
        <v>128368.4643321197</v>
      </c>
      <c r="E45" s="74">
        <v>465985.692486356</v>
      </c>
      <c r="F45" s="74">
        <v>594354.1568184757</v>
      </c>
    </row>
    <row r="46" spans="2:6" ht="15">
      <c r="B46" s="72">
        <v>41426</v>
      </c>
      <c r="C46" s="73">
        <v>1106.088225169661</v>
      </c>
      <c r="D46" s="74">
        <v>117789.97703629264</v>
      </c>
      <c r="E46" s="74">
        <v>450506.6637217649</v>
      </c>
      <c r="F46" s="74">
        <v>568296.6407580576</v>
      </c>
    </row>
    <row r="47" spans="2:6" ht="15">
      <c r="B47" s="72">
        <v>41456</v>
      </c>
      <c r="C47" s="73">
        <v>1079.0624951957059</v>
      </c>
      <c r="D47" s="74">
        <v>127687.98121168106</v>
      </c>
      <c r="E47" s="74">
        <v>463351.9891819088</v>
      </c>
      <c r="F47" s="74">
        <v>591039.9703935898</v>
      </c>
    </row>
    <row r="48" spans="2:6" ht="15">
      <c r="B48" s="72">
        <v>41487</v>
      </c>
      <c r="C48" s="73">
        <v>1095.3419009027828</v>
      </c>
      <c r="D48" s="74">
        <v>127968.06064272506</v>
      </c>
      <c r="E48" s="74">
        <v>467241.2941515476</v>
      </c>
      <c r="F48" s="74">
        <v>595209.3547942727</v>
      </c>
    </row>
    <row r="49" spans="2:6" ht="15">
      <c r="B49" s="72">
        <v>41518</v>
      </c>
      <c r="C49" s="73">
        <v>1094.2330375374977</v>
      </c>
      <c r="D49" s="74">
        <v>123798.4391345836</v>
      </c>
      <c r="E49" s="74">
        <v>452146.4378403496</v>
      </c>
      <c r="F49" s="74">
        <v>575944.8769749332</v>
      </c>
    </row>
    <row r="50" spans="2:6" ht="15">
      <c r="B50" s="72">
        <v>41548</v>
      </c>
      <c r="C50" s="73">
        <v>1091.8494354337147</v>
      </c>
      <c r="D50" s="74">
        <v>129058.12859281508</v>
      </c>
      <c r="E50" s="74">
        <v>472284.5749116495</v>
      </c>
      <c r="F50" s="74">
        <v>601342.7035044646</v>
      </c>
    </row>
    <row r="51" spans="2:6" ht="15">
      <c r="B51" s="72">
        <v>41579</v>
      </c>
      <c r="C51" s="73">
        <v>1123.7196408384139</v>
      </c>
      <c r="D51" s="74">
        <v>125276.90084429063</v>
      </c>
      <c r="E51" s="74">
        <v>462143.4668249565</v>
      </c>
      <c r="F51" s="74">
        <v>587420.3676692471</v>
      </c>
    </row>
    <row r="52" spans="2:6" ht="15">
      <c r="B52" s="72">
        <v>41609</v>
      </c>
      <c r="C52" s="73">
        <v>1125.6620380638321</v>
      </c>
      <c r="D52" s="74">
        <v>126076.55753452284</v>
      </c>
      <c r="E52" s="74">
        <v>482312.30702347774</v>
      </c>
      <c r="F52" s="74">
        <v>608388.8645580006</v>
      </c>
    </row>
    <row r="53" spans="2:6" ht="15">
      <c r="B53" s="72">
        <v>41640</v>
      </c>
      <c r="C53" s="73">
        <v>1178.2263057736868</v>
      </c>
      <c r="D53" s="74">
        <v>135592.01708981185</v>
      </c>
      <c r="E53" s="74">
        <v>508311.4128658294</v>
      </c>
      <c r="F53" s="74">
        <v>643903.4299556413</v>
      </c>
    </row>
    <row r="54" spans="2:6" ht="15">
      <c r="B54" s="72">
        <v>41671</v>
      </c>
      <c r="C54" s="73">
        <v>1153.192870948139</v>
      </c>
      <c r="D54" s="74">
        <v>126683.2848109618</v>
      </c>
      <c r="E54" s="74">
        <v>469536.534216322</v>
      </c>
      <c r="F54" s="74">
        <v>596219.8190272838</v>
      </c>
    </row>
    <row r="55" spans="2:6" ht="15">
      <c r="B55" s="72">
        <v>41699</v>
      </c>
      <c r="C55" s="73">
        <v>1224.8696611303412</v>
      </c>
      <c r="D55" s="74">
        <v>138891.09112839287</v>
      </c>
      <c r="E55" s="74">
        <v>520784.11629837996</v>
      </c>
      <c r="F55" s="74">
        <v>659675.2074267728</v>
      </c>
    </row>
    <row r="56" spans="2:6" ht="15">
      <c r="B56" s="72">
        <v>41730</v>
      </c>
      <c r="C56" s="73">
        <v>1159.1371867775051</v>
      </c>
      <c r="D56" s="74">
        <v>124010.57282106816</v>
      </c>
      <c r="E56" s="74">
        <v>480008.88083017693</v>
      </c>
      <c r="F56" s="74">
        <v>604019.4536512451</v>
      </c>
    </row>
    <row r="57" spans="2:6" ht="15">
      <c r="B57" s="72">
        <v>41760</v>
      </c>
      <c r="C57" s="73">
        <v>1083.5446633447793</v>
      </c>
      <c r="D57" s="74">
        <v>132716.64064259676</v>
      </c>
      <c r="E57" s="74">
        <v>487320.89043075324</v>
      </c>
      <c r="F57" s="74">
        <v>620037.53107335</v>
      </c>
    </row>
    <row r="58" spans="2:6" ht="15">
      <c r="B58" s="72">
        <v>41791</v>
      </c>
      <c r="C58" s="73">
        <v>1132.876835184528</v>
      </c>
      <c r="D58" s="74">
        <v>127910.03247720259</v>
      </c>
      <c r="E58" s="74">
        <v>472605.78731392324</v>
      </c>
      <c r="F58" s="74">
        <v>600515.8197911258</v>
      </c>
    </row>
    <row r="59" spans="2:6" ht="15">
      <c r="B59" s="72">
        <v>41821</v>
      </c>
      <c r="C59" s="73">
        <v>1129.542415079199</v>
      </c>
      <c r="D59" s="74">
        <v>125407.28731618644</v>
      </c>
      <c r="E59" s="74">
        <v>476142.4068825842</v>
      </c>
      <c r="F59" s="74">
        <v>601549.6941987707</v>
      </c>
    </row>
    <row r="60" spans="2:6" ht="15">
      <c r="B60" s="72">
        <v>41852</v>
      </c>
      <c r="C60" s="73">
        <v>1116.0966924710758</v>
      </c>
      <c r="D60" s="74">
        <v>126338.17805283517</v>
      </c>
      <c r="E60" s="74">
        <v>481307.3438296042</v>
      </c>
      <c r="F60" s="74">
        <v>607645.5218824394</v>
      </c>
    </row>
    <row r="61" spans="2:6" ht="15">
      <c r="B61" s="72">
        <v>41883</v>
      </c>
      <c r="C61" s="73">
        <v>1138.8142660338049</v>
      </c>
      <c r="D61" s="74">
        <v>132957.24710078872</v>
      </c>
      <c r="E61" s="74">
        <v>469677.1680977688</v>
      </c>
      <c r="F61" s="74">
        <v>602634.4151985575</v>
      </c>
    </row>
    <row r="62" spans="2:6" ht="15">
      <c r="B62" s="72">
        <v>41913</v>
      </c>
      <c r="C62" s="73">
        <v>1141.3779227548946</v>
      </c>
      <c r="D62" s="74">
        <v>133558.05222531626</v>
      </c>
      <c r="E62" s="74">
        <v>490389.03043417993</v>
      </c>
      <c r="F62" s="74">
        <v>623947.0826594962</v>
      </c>
    </row>
    <row r="63" spans="2:6" ht="15">
      <c r="B63" s="72">
        <v>41944</v>
      </c>
      <c r="C63" s="73">
        <v>1176.4877945149274</v>
      </c>
      <c r="D63" s="74">
        <v>125833.93698154102</v>
      </c>
      <c r="E63" s="74">
        <v>485996.54631730553</v>
      </c>
      <c r="F63" s="74">
        <v>611830.4832988465</v>
      </c>
    </row>
    <row r="64" spans="2:6" ht="15">
      <c r="B64" s="72">
        <v>41974</v>
      </c>
      <c r="C64" s="73">
        <v>1045.855641639519</v>
      </c>
      <c r="D64" s="74">
        <v>129069.85593028214</v>
      </c>
      <c r="E64" s="74">
        <v>496117.18722776684</v>
      </c>
      <c r="F64" s="74">
        <v>625187.043158049</v>
      </c>
    </row>
    <row r="65" spans="2:6" ht="15">
      <c r="B65" s="72">
        <v>42005</v>
      </c>
      <c r="C65" s="73">
        <v>1206.2969592575785</v>
      </c>
      <c r="D65" s="74">
        <v>131205.41430292957</v>
      </c>
      <c r="E65" s="74">
        <v>511798.71699171746</v>
      </c>
      <c r="F65" s="74">
        <v>643004.131294647</v>
      </c>
    </row>
    <row r="66" spans="2:6" ht="15">
      <c r="B66" s="72">
        <v>42036</v>
      </c>
      <c r="C66" s="73">
        <v>1206.9301825823889</v>
      </c>
      <c r="D66" s="74">
        <v>131830.49707332492</v>
      </c>
      <c r="E66" s="74">
        <v>491066.30045434745</v>
      </c>
      <c r="F66" s="74">
        <v>622896.7975276724</v>
      </c>
    </row>
    <row r="67" spans="2:6" ht="15">
      <c r="B67" s="75">
        <v>42064</v>
      </c>
      <c r="C67" s="76">
        <v>1280.7905986579265</v>
      </c>
      <c r="D67" s="77">
        <v>144903.4398763814</v>
      </c>
      <c r="E67" s="77">
        <v>547884.9943057619</v>
      </c>
      <c r="F67" s="77">
        <v>692788.4341821433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21"/>
  <sheetViews>
    <sheetView zoomScalePageLayoutView="0" workbookViewId="0" topLeftCell="A1">
      <selection activeCell="F67" sqref="F67"/>
    </sheetView>
  </sheetViews>
  <sheetFormatPr defaultColWidth="11.421875" defaultRowHeight="12.75"/>
  <cols>
    <col min="1" max="16384" width="11.421875" style="79" customWidth="1"/>
  </cols>
  <sheetData>
    <row r="3" ht="15.75">
      <c r="B3" s="78" t="s">
        <v>27</v>
      </c>
    </row>
    <row r="4" ht="15.75" thickBot="1"/>
    <row r="5" spans="2:12" ht="15">
      <c r="B5" s="80" t="s">
        <v>2</v>
      </c>
      <c r="C5" s="81" t="s">
        <v>28</v>
      </c>
      <c r="D5" s="82" t="s">
        <v>29</v>
      </c>
      <c r="E5" s="82" t="s">
        <v>30</v>
      </c>
      <c r="F5" s="83" t="s">
        <v>31</v>
      </c>
      <c r="G5" s="83" t="s">
        <v>32</v>
      </c>
      <c r="H5" s="83" t="s">
        <v>33</v>
      </c>
      <c r="I5" s="83" t="s">
        <v>34</v>
      </c>
      <c r="J5" s="83" t="s">
        <v>35</v>
      </c>
      <c r="K5" s="83" t="s">
        <v>36</v>
      </c>
      <c r="L5" s="84" t="s">
        <v>37</v>
      </c>
    </row>
    <row r="6" spans="2:12" ht="15.75" thickBot="1">
      <c r="B6" s="85"/>
      <c r="C6" s="86" t="s">
        <v>38</v>
      </c>
      <c r="D6" s="87" t="s">
        <v>38</v>
      </c>
      <c r="E6" s="87" t="s">
        <v>38</v>
      </c>
      <c r="F6" s="87" t="s">
        <v>39</v>
      </c>
      <c r="G6" s="87" t="s">
        <v>38</v>
      </c>
      <c r="H6" s="87" t="s">
        <v>40</v>
      </c>
      <c r="I6" s="87" t="s">
        <v>40</v>
      </c>
      <c r="J6" s="87" t="s">
        <v>40</v>
      </c>
      <c r="K6" s="87" t="s">
        <v>40</v>
      </c>
      <c r="L6" s="88" t="s">
        <v>41</v>
      </c>
    </row>
    <row r="7" spans="2:12" ht="15">
      <c r="B7" s="89">
        <v>41730</v>
      </c>
      <c r="C7" s="90">
        <v>211.69618915473092</v>
      </c>
      <c r="D7" s="91">
        <v>212.12792753013514</v>
      </c>
      <c r="E7" s="91">
        <v>215.84959213867188</v>
      </c>
      <c r="F7" s="91">
        <v>211.83236134440105</v>
      </c>
      <c r="G7" s="91">
        <v>218.48669892567807</v>
      </c>
      <c r="H7" s="91">
        <v>57.9143477227105</v>
      </c>
      <c r="I7" s="91">
        <v>61.41957426391738</v>
      </c>
      <c r="J7" s="91">
        <v>58.01033922226888</v>
      </c>
      <c r="K7" s="91">
        <v>62.84337597969809</v>
      </c>
      <c r="L7" s="92">
        <v>9.901693022984402</v>
      </c>
    </row>
    <row r="8" spans="2:12" ht="15">
      <c r="B8" s="89">
        <v>41760</v>
      </c>
      <c r="C8" s="90">
        <v>211.95240507129955</v>
      </c>
      <c r="D8" s="91">
        <v>212.72979872681893</v>
      </c>
      <c r="E8" s="91">
        <v>216.48685062268984</v>
      </c>
      <c r="F8" s="91">
        <v>212.21589864751346</v>
      </c>
      <c r="G8" s="91">
        <v>219.54768985740085</v>
      </c>
      <c r="H8" s="91">
        <v>58.45710455010225</v>
      </c>
      <c r="I8" s="91">
        <v>61.67587931876347</v>
      </c>
      <c r="J8" s="91">
        <v>58.77073402963034</v>
      </c>
      <c r="K8" s="91">
        <v>63.1738109629842</v>
      </c>
      <c r="L8" s="92">
        <v>9.90893263736848</v>
      </c>
    </row>
    <row r="9" spans="2:12" ht="15">
      <c r="B9" s="89">
        <v>41791</v>
      </c>
      <c r="C9" s="90">
        <v>212.93123726128474</v>
      </c>
      <c r="D9" s="91">
        <v>212.16540121306997</v>
      </c>
      <c r="E9" s="91">
        <v>216.49522776692706</v>
      </c>
      <c r="F9" s="91">
        <v>212.62269691297743</v>
      </c>
      <c r="G9" s="91">
        <v>218.88807790256075</v>
      </c>
      <c r="H9" s="91">
        <v>59.11887060391206</v>
      </c>
      <c r="I9" s="91">
        <v>61.78960845119634</v>
      </c>
      <c r="J9" s="91">
        <v>59.29835166965061</v>
      </c>
      <c r="K9" s="91">
        <v>63.591111349826384</v>
      </c>
      <c r="L9" s="92">
        <v>9.908889389935663</v>
      </c>
    </row>
    <row r="10" spans="2:12" ht="15">
      <c r="B10" s="89">
        <v>41821</v>
      </c>
      <c r="C10" s="90">
        <v>213.2779912686912</v>
      </c>
      <c r="D10" s="91">
        <v>212.04980806407679</v>
      </c>
      <c r="E10" s="91">
        <v>216.84210196677586</v>
      </c>
      <c r="F10" s="91">
        <v>212.20658545731706</v>
      </c>
      <c r="G10" s="91">
        <v>219.8729092003955</v>
      </c>
      <c r="H10" s="91">
        <v>59.456010046967194</v>
      </c>
      <c r="I10" s="91">
        <v>62.19488406652133</v>
      </c>
      <c r="J10" s="91">
        <v>59.72005078125</v>
      </c>
      <c r="K10" s="91">
        <v>63.7842190887605</v>
      </c>
      <c r="L10" s="92">
        <v>9.896819452921548</v>
      </c>
    </row>
    <row r="11" spans="2:12" ht="15">
      <c r="B11" s="89">
        <v>41852</v>
      </c>
      <c r="C11" s="90">
        <v>212.9555613659274</v>
      </c>
      <c r="D11" s="91">
        <v>211.26137940900614</v>
      </c>
      <c r="E11" s="91">
        <v>216.27587939453124</v>
      </c>
      <c r="F11" s="91">
        <v>211.96518487483198</v>
      </c>
      <c r="G11" s="91">
        <v>220.57675853179606</v>
      </c>
      <c r="H11" s="91">
        <v>59.99272069773706</v>
      </c>
      <c r="I11" s="91">
        <v>61.650547388220346</v>
      </c>
      <c r="J11" s="91">
        <v>60.07780147074605</v>
      </c>
      <c r="K11" s="91">
        <v>63.63817849829889</v>
      </c>
      <c r="L11" s="92">
        <v>9.921847608295277</v>
      </c>
    </row>
    <row r="12" spans="2:12" ht="15">
      <c r="B12" s="89">
        <v>41883</v>
      </c>
      <c r="C12" s="90">
        <v>213.01463176540798</v>
      </c>
      <c r="D12" s="91">
        <v>210.9158080683016</v>
      </c>
      <c r="E12" s="91">
        <v>216.22116161887038</v>
      </c>
      <c r="F12" s="91">
        <v>211.84177290039062</v>
      </c>
      <c r="G12" s="91">
        <v>220.37672683376738</v>
      </c>
      <c r="H12" s="91">
        <v>59.8895300632053</v>
      </c>
      <c r="I12" s="91">
        <v>61.16125076968252</v>
      </c>
      <c r="J12" s="91">
        <v>59.99100525580513</v>
      </c>
      <c r="K12" s="91">
        <v>63.511812257215716</v>
      </c>
      <c r="L12" s="92">
        <v>9.92061081394615</v>
      </c>
    </row>
    <row r="13" spans="2:12" ht="15">
      <c r="B13" s="89">
        <v>41913</v>
      </c>
      <c r="C13" s="90">
        <v>212.58031817650217</v>
      </c>
      <c r="D13" s="91">
        <v>209.81384706810755</v>
      </c>
      <c r="E13" s="91">
        <v>214.7848889028898</v>
      </c>
      <c r="F13" s="91">
        <v>211.19107039141414</v>
      </c>
      <c r="G13" s="91">
        <v>216.6031164787207</v>
      </c>
      <c r="H13" s="91">
        <v>59.6239430668716</v>
      </c>
      <c r="I13" s="91">
        <v>60.93356377252107</v>
      </c>
      <c r="J13" s="91">
        <v>59.81037173790116</v>
      </c>
      <c r="K13" s="91">
        <v>63.21710067125546</v>
      </c>
      <c r="L13" s="92">
        <v>9.920724562737552</v>
      </c>
    </row>
    <row r="14" spans="2:12" ht="15">
      <c r="B14" s="89">
        <v>41944</v>
      </c>
      <c r="C14" s="90">
        <v>213.17988502061633</v>
      </c>
      <c r="D14" s="91">
        <v>210.75068066391282</v>
      </c>
      <c r="E14" s="91">
        <v>215.93945015190974</v>
      </c>
      <c r="F14" s="91">
        <v>211.90242138671874</v>
      </c>
      <c r="G14" s="91">
        <v>216.82359513346353</v>
      </c>
      <c r="H14" s="91">
        <v>59.78045193566305</v>
      </c>
      <c r="I14" s="91">
        <v>61.01998850477967</v>
      </c>
      <c r="J14" s="91">
        <v>60.063060854786684</v>
      </c>
      <c r="K14" s="91">
        <v>63.54298098229895</v>
      </c>
      <c r="L14" s="92">
        <v>9.9081091796875</v>
      </c>
    </row>
    <row r="15" spans="2:12" ht="15">
      <c r="B15" s="89">
        <v>41974</v>
      </c>
      <c r="C15" s="90">
        <v>212.84381618091857</v>
      </c>
      <c r="D15" s="91">
        <v>211.3066749514508</v>
      </c>
      <c r="E15" s="91">
        <v>217.00935104166666</v>
      </c>
      <c r="F15" s="91">
        <v>211.88077660870297</v>
      </c>
      <c r="G15" s="91">
        <v>220.11145205393146</v>
      </c>
      <c r="H15" s="91">
        <v>59.68814076863187</v>
      </c>
      <c r="I15" s="91">
        <v>61.09613379112421</v>
      </c>
      <c r="J15" s="91">
        <v>59.836417983188426</v>
      </c>
      <c r="K15" s="91">
        <v>63.67583176458474</v>
      </c>
      <c r="L15" s="92">
        <v>9.903084950259741</v>
      </c>
    </row>
    <row r="16" spans="2:12" ht="15">
      <c r="B16" s="89">
        <v>42005</v>
      </c>
      <c r="C16" s="90">
        <v>211.67630137453799</v>
      </c>
      <c r="D16" s="91">
        <v>210.1626467706571</v>
      </c>
      <c r="E16" s="91">
        <v>217.111241012309</v>
      </c>
      <c r="F16" s="91">
        <v>210.65967799164144</v>
      </c>
      <c r="G16" s="91">
        <v>219.79078443695394</v>
      </c>
      <c r="H16" s="91">
        <v>59.262301885728434</v>
      </c>
      <c r="I16" s="91">
        <v>60.65199975827991</v>
      </c>
      <c r="J16" s="91">
        <v>59.429898360985824</v>
      </c>
      <c r="K16" s="91">
        <v>62.91080743998866</v>
      </c>
      <c r="L16" s="92">
        <v>9.910895274881574</v>
      </c>
    </row>
    <row r="17" spans="2:12" ht="15">
      <c r="B17" s="89">
        <v>42036</v>
      </c>
      <c r="C17" s="90">
        <v>210.0337440708705</v>
      </c>
      <c r="D17" s="91">
        <v>209.2939606076638</v>
      </c>
      <c r="E17" s="91">
        <v>217.81599368140812</v>
      </c>
      <c r="F17" s="91">
        <v>208.93975594075522</v>
      </c>
      <c r="G17" s="91">
        <v>220.21168356468564</v>
      </c>
      <c r="H17" s="91">
        <v>58.24410364641462</v>
      </c>
      <c r="I17" s="91">
        <v>59.70766892374564</v>
      </c>
      <c r="J17" s="91">
        <v>58.43592525809152</v>
      </c>
      <c r="K17" s="91">
        <v>62.42035145496187</v>
      </c>
      <c r="L17" s="92">
        <v>9.901739085787819</v>
      </c>
    </row>
    <row r="18" spans="2:12" ht="15">
      <c r="B18" s="89">
        <v>42064</v>
      </c>
      <c r="C18" s="90">
        <v>210.77780047068327</v>
      </c>
      <c r="D18" s="91">
        <v>210.21413961975972</v>
      </c>
      <c r="E18" s="91">
        <v>216.04694307585686</v>
      </c>
      <c r="F18" s="91">
        <v>209.75315330456147</v>
      </c>
      <c r="G18" s="91">
        <v>219.03663146316364</v>
      </c>
      <c r="H18" s="91">
        <v>58.251570311187415</v>
      </c>
      <c r="I18" s="91">
        <v>59.873393122701415</v>
      </c>
      <c r="J18" s="91">
        <v>58.08634530245007</v>
      </c>
      <c r="K18" s="91">
        <v>62.516694121986305</v>
      </c>
      <c r="L18" s="92">
        <v>9.904413213422222</v>
      </c>
    </row>
    <row r="19" spans="2:12" ht="15.75" thickBot="1">
      <c r="B19" s="93"/>
      <c r="C19" s="94"/>
      <c r="D19" s="95"/>
      <c r="E19" s="95"/>
      <c r="F19" s="95"/>
      <c r="G19" s="95"/>
      <c r="H19" s="95"/>
      <c r="I19" s="95"/>
      <c r="J19" s="95"/>
      <c r="K19" s="95"/>
      <c r="L19" s="96"/>
    </row>
    <row r="21" spans="3:12" ht="15">
      <c r="C21" s="97"/>
      <c r="D21" s="97"/>
      <c r="E21" s="97"/>
      <c r="F21" s="97"/>
      <c r="G21" s="97"/>
      <c r="H21" s="97"/>
      <c r="I21" s="97"/>
      <c r="J21" s="97"/>
      <c r="K21" s="97"/>
      <c r="L21" s="9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8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2" max="2" width="28.7109375" style="0" customWidth="1"/>
    <col min="3" max="5" width="18.28125" style="0" customWidth="1"/>
    <col min="6" max="6" width="21.00390625" style="0" customWidth="1"/>
  </cols>
  <sheetData>
    <row r="3" spans="2:6" s="107" customFormat="1" ht="18">
      <c r="B3" s="106" t="s">
        <v>47</v>
      </c>
      <c r="C3" s="106"/>
      <c r="D3" s="106"/>
      <c r="E3" s="106"/>
      <c r="F3" s="106"/>
    </row>
    <row r="4" spans="2:6" s="107" customFormat="1" ht="18">
      <c r="B4" s="106"/>
      <c r="C4" s="106"/>
      <c r="D4" s="106"/>
      <c r="E4" s="106"/>
      <c r="F4" s="106"/>
    </row>
    <row r="5" spans="2:6" s="107" customFormat="1" ht="18">
      <c r="B5" s="106"/>
      <c r="C5" s="106"/>
      <c r="D5" s="106"/>
      <c r="E5" s="106"/>
      <c r="F5" s="106"/>
    </row>
    <row r="7" spans="2:6" ht="87" customHeight="1">
      <c r="B7" s="101"/>
      <c r="C7" s="103" t="s">
        <v>43</v>
      </c>
      <c r="D7" s="105" t="s">
        <v>44</v>
      </c>
      <c r="E7" s="103" t="s">
        <v>45</v>
      </c>
      <c r="F7" s="104" t="s">
        <v>46</v>
      </c>
    </row>
    <row r="8" spans="2:6" s="100" customFormat="1" ht="41.25" customHeight="1">
      <c r="B8" s="102" t="s">
        <v>42</v>
      </c>
      <c r="C8" s="98">
        <f>+SUM('Consumos EDN'!D57:D68)+SUM('Consumos LDS'!D56:D67)</f>
        <v>3011484.7298032856</v>
      </c>
      <c r="D8" s="98">
        <f>+SUM('Consumos EDN'!E57:E68)+SUM('Consumos LDS'!E56:E67)</f>
        <v>10966452.023497043</v>
      </c>
      <c r="E8" s="98">
        <f>+C8+D8</f>
        <v>13977936.753300328</v>
      </c>
      <c r="F8" s="99">
        <f>+ROUND(C8/(C8+D8),3)</f>
        <v>0.215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Room</dc:title>
  <dc:subject/>
  <dc:creator>stecnico2</dc:creator>
  <cp:keywords/>
  <dc:description/>
  <cp:lastModifiedBy>pe09566924</cp:lastModifiedBy>
  <dcterms:created xsi:type="dcterms:W3CDTF">2009-05-13T16:36:48Z</dcterms:created>
  <dcterms:modified xsi:type="dcterms:W3CDTF">2015-05-04T19:05:24Z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Ord">
    <vt:lpwstr>3.00000000000000</vt:lpwstr>
  </property>
  <property fmtid="{D5CDD505-2E9C-101B-9397-08002B2CF9AE}" pid="5" name="Clasificaci">
    <vt:lpwstr>Licitación ED-01-2015-LP</vt:lpwstr>
  </property>
</Properties>
</file>